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WEB_HTML\JVPGZ\Financije\"/>
    </mc:Choice>
  </mc:AlternateContent>
  <xr:revisionPtr revIDLastSave="0" documentId="13_ncr:1_{A12DBCF7-AC5E-4684-AC19-5FA03A018DC4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polugodišnje Izvršenje" sheetId="1" r:id="rId1"/>
    <sheet name="vlastiti prihodi" sheetId="4" r:id="rId2"/>
    <sheet name="vlastiti rashodi" sheetId="6" r:id="rId3"/>
  </sheets>
  <definedNames>
    <definedName name="_xlnm.Print_Area" localSheetId="0">'polugodišnje Izvršenje'!$A$1:$I$109</definedName>
    <definedName name="_xlnm.Print_Titles" localSheetId="0">'polugodišnje Izvršenje'!$12:$13</definedName>
    <definedName name="_xlnm.Print_Titles" localSheetId="1">'vlastiti prihodi'!$6:$6</definedName>
    <definedName name="_xlnm.Print_Titles" localSheetId="2">'vlastiti rashodi'!$9:$9</definedName>
    <definedName name="Print_Titles_0" localSheetId="2">'vlastiti rashodi'!$9:$9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6" l="1"/>
  <c r="E65" i="6"/>
  <c r="D65" i="6"/>
  <c r="F64" i="6"/>
  <c r="F63" i="6"/>
  <c r="F62" i="6"/>
  <c r="F61" i="6"/>
  <c r="F60" i="6"/>
  <c r="E59" i="6"/>
  <c r="E58" i="6" s="1"/>
  <c r="E57" i="6" s="1"/>
  <c r="D59" i="6"/>
  <c r="D58" i="6" s="1"/>
  <c r="D57" i="6" s="1"/>
  <c r="D56" i="6" s="1"/>
  <c r="F55" i="6"/>
  <c r="E53" i="6"/>
  <c r="F53" i="6" s="1"/>
  <c r="D53" i="6"/>
  <c r="D52" i="6" s="1"/>
  <c r="E52" i="6"/>
  <c r="F52" i="6" s="1"/>
  <c r="F51" i="6"/>
  <c r="F50" i="6"/>
  <c r="F49" i="6"/>
  <c r="F48" i="6"/>
  <c r="F47" i="6"/>
  <c r="E46" i="6"/>
  <c r="D46" i="6"/>
  <c r="F45" i="6"/>
  <c r="F44" i="6"/>
  <c r="F43" i="6"/>
  <c r="F42" i="6"/>
  <c r="F41" i="6"/>
  <c r="F40" i="6"/>
  <c r="F39" i="6"/>
  <c r="F38" i="6"/>
  <c r="E37" i="6"/>
  <c r="F37" i="6" s="1"/>
  <c r="D37" i="6"/>
  <c r="F36" i="6"/>
  <c r="F35" i="6"/>
  <c r="F34" i="6"/>
  <c r="F33" i="6"/>
  <c r="F32" i="6"/>
  <c r="F31" i="6"/>
  <c r="E30" i="6"/>
  <c r="F30" i="6" s="1"/>
  <c r="D30" i="6"/>
  <c r="F29" i="6"/>
  <c r="F28" i="6"/>
  <c r="E26" i="6"/>
  <c r="D26" i="6"/>
  <c r="E21" i="6"/>
  <c r="E16" i="6" s="1"/>
  <c r="D21" i="6"/>
  <c r="E19" i="6"/>
  <c r="D19" i="6"/>
  <c r="E17" i="6"/>
  <c r="D17" i="6"/>
  <c r="E25" i="6" l="1"/>
  <c r="E15" i="6" s="1"/>
  <c r="F46" i="6"/>
  <c r="D25" i="6"/>
  <c r="D16" i="6"/>
  <c r="D15" i="6"/>
  <c r="D14" i="6" s="1"/>
  <c r="D13" i="6" s="1"/>
  <c r="D12" i="6" s="1"/>
  <c r="D11" i="6" s="1"/>
  <c r="D71" i="6" s="1"/>
  <c r="F57" i="6"/>
  <c r="E56" i="6"/>
  <c r="F58" i="6"/>
  <c r="F26" i="6"/>
  <c r="F59" i="6"/>
  <c r="E14" i="6" l="1"/>
  <c r="F15" i="6"/>
  <c r="F25" i="6"/>
  <c r="E13" i="6"/>
  <c r="F14" i="6"/>
  <c r="E12" i="6" l="1"/>
  <c r="F13" i="6"/>
  <c r="E11" i="6" l="1"/>
  <c r="F12" i="6"/>
  <c r="E71" i="6" l="1"/>
  <c r="F71" i="6" s="1"/>
  <c r="F11" i="6"/>
  <c r="F19" i="4" l="1"/>
  <c r="F18" i="4"/>
  <c r="F17" i="4"/>
  <c r="F16" i="4"/>
  <c r="F15" i="4"/>
  <c r="F14" i="4"/>
  <c r="F13" i="4"/>
  <c r="F12" i="4"/>
  <c r="E11" i="4"/>
  <c r="F11" i="4" s="1"/>
  <c r="D11" i="4"/>
  <c r="D10" i="4"/>
  <c r="D9" i="4" s="1"/>
  <c r="D8" i="4" s="1"/>
  <c r="D20" i="4" s="1"/>
  <c r="E10" i="4" l="1"/>
  <c r="E9" i="4" l="1"/>
  <c r="F10" i="4"/>
  <c r="E8" i="4" l="1"/>
  <c r="F9" i="4"/>
  <c r="F8" i="4" l="1"/>
  <c r="F20" i="4" s="1"/>
  <c r="E20" i="4"/>
  <c r="H45" i="1" l="1"/>
  <c r="H42" i="1" s="1"/>
  <c r="H39" i="1"/>
  <c r="I39" i="1" s="1"/>
  <c r="H38" i="1"/>
  <c r="H37" i="1"/>
  <c r="I37" i="1" s="1"/>
  <c r="H36" i="1"/>
  <c r="I36" i="1" s="1"/>
  <c r="H27" i="1"/>
  <c r="H26" i="1"/>
  <c r="I26" i="1" s="1"/>
  <c r="H24" i="1"/>
  <c r="H22" i="1" s="1"/>
  <c r="H32" i="1"/>
  <c r="I32" i="1" s="1"/>
  <c r="H31" i="1"/>
  <c r="H28" i="1" s="1"/>
  <c r="I28" i="1" s="1"/>
  <c r="H25" i="1"/>
  <c r="H23" i="1"/>
  <c r="I23" i="1" s="1"/>
  <c r="G17" i="1"/>
  <c r="G16" i="1" s="1"/>
  <c r="G18" i="1"/>
  <c r="G100" i="1"/>
  <c r="G105" i="1"/>
  <c r="G107" i="1"/>
  <c r="I108" i="1"/>
  <c r="I106" i="1"/>
  <c r="I104" i="1"/>
  <c r="I103" i="1"/>
  <c r="I102" i="1"/>
  <c r="I101" i="1"/>
  <c r="I96" i="1"/>
  <c r="I95" i="1"/>
  <c r="I92" i="1"/>
  <c r="I91" i="1"/>
  <c r="I90" i="1"/>
  <c r="I89" i="1"/>
  <c r="I88" i="1"/>
  <c r="I87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5" i="1"/>
  <c r="I64" i="1"/>
  <c r="I63" i="1"/>
  <c r="I62" i="1"/>
  <c r="I61" i="1"/>
  <c r="I60" i="1"/>
  <c r="I59" i="1"/>
  <c r="I58" i="1"/>
  <c r="I57" i="1"/>
  <c r="I56" i="1"/>
  <c r="I55" i="1"/>
  <c r="I54" i="1"/>
  <c r="I47" i="1"/>
  <c r="I46" i="1"/>
  <c r="I44" i="1"/>
  <c r="I43" i="1"/>
  <c r="I38" i="1"/>
  <c r="I31" i="1"/>
  <c r="I27" i="1"/>
  <c r="I25" i="1"/>
  <c r="I24" i="1"/>
  <c r="G86" i="1"/>
  <c r="G94" i="1"/>
  <c r="I94" i="1" s="1"/>
  <c r="H107" i="1"/>
  <c r="H105" i="1"/>
  <c r="H100" i="1"/>
  <c r="H94" i="1"/>
  <c r="H86" i="1"/>
  <c r="H85" i="1"/>
  <c r="G85" i="1"/>
  <c r="I85" i="1" s="1"/>
  <c r="H84" i="1"/>
  <c r="G84" i="1"/>
  <c r="I84" i="1"/>
  <c r="H68" i="1"/>
  <c r="I68" i="1" s="1"/>
  <c r="G68" i="1"/>
  <c r="H67" i="1"/>
  <c r="G67" i="1"/>
  <c r="I67" i="1"/>
  <c r="H66" i="1"/>
  <c r="G66" i="1"/>
  <c r="H53" i="1"/>
  <c r="G53" i="1"/>
  <c r="H52" i="1"/>
  <c r="G52" i="1"/>
  <c r="H51" i="1"/>
  <c r="G51" i="1"/>
  <c r="I51" i="1" s="1"/>
  <c r="G42" i="1"/>
  <c r="H41" i="1"/>
  <c r="G41" i="1"/>
  <c r="I41" i="1" s="1"/>
  <c r="G40" i="1"/>
  <c r="G35" i="1"/>
  <c r="G34" i="1"/>
  <c r="G33" i="1"/>
  <c r="G19" i="1" s="1"/>
  <c r="G30" i="1"/>
  <c r="G29" i="1"/>
  <c r="G28" i="1"/>
  <c r="G22" i="1"/>
  <c r="G21" i="1"/>
  <c r="G20" i="1"/>
  <c r="I105" i="1"/>
  <c r="I52" i="1"/>
  <c r="I66" i="1"/>
  <c r="H29" i="1" l="1"/>
  <c r="I29" i="1" s="1"/>
  <c r="H40" i="1"/>
  <c r="I40" i="1" s="1"/>
  <c r="G99" i="1"/>
  <c r="I99" i="1" s="1"/>
  <c r="H20" i="1"/>
  <c r="I20" i="1" s="1"/>
  <c r="I86" i="1"/>
  <c r="I100" i="1"/>
  <c r="H30" i="1"/>
  <c r="I30" i="1" s="1"/>
  <c r="I53" i="1"/>
  <c r="I45" i="1"/>
  <c r="I42" i="1"/>
  <c r="H34" i="1"/>
  <c r="I34" i="1" s="1"/>
  <c r="I107" i="1"/>
  <c r="I22" i="1"/>
  <c r="H18" i="1"/>
  <c r="I18" i="1" s="1"/>
  <c r="H21" i="1"/>
  <c r="I21" i="1" s="1"/>
  <c r="H33" i="1"/>
  <c r="H35" i="1"/>
  <c r="I35" i="1" s="1"/>
  <c r="H17" i="1"/>
  <c r="H99" i="1"/>
  <c r="H98" i="1" s="1"/>
  <c r="H97" i="1" s="1"/>
  <c r="G98" i="1" l="1"/>
  <c r="I33" i="1"/>
  <c r="H19" i="1"/>
  <c r="I19" i="1" s="1"/>
  <c r="G97" i="1"/>
  <c r="I98" i="1"/>
  <c r="I17" i="1"/>
  <c r="H16" i="1"/>
  <c r="I97" i="1" l="1"/>
  <c r="G15" i="1"/>
  <c r="H15" i="1"/>
  <c r="H14" i="1" s="1"/>
  <c r="H109" i="1" s="1"/>
  <c r="I16" i="1"/>
  <c r="I15" i="1" l="1"/>
  <c r="G14" i="1"/>
  <c r="I14" i="1" l="1"/>
  <c r="G109" i="1"/>
  <c r="I109" i="1" s="1"/>
</calcChain>
</file>

<file path=xl/sharedStrings.xml><?xml version="1.0" encoding="utf-8"?>
<sst xmlns="http://schemas.openxmlformats.org/spreadsheetml/2006/main" count="487" uniqueCount="239">
  <si>
    <t>JAVNA VATROGASNA POSTROJBA</t>
  </si>
  <si>
    <t>R. BR.</t>
  </si>
  <si>
    <t>POZ.</t>
  </si>
  <si>
    <t>OPIS</t>
  </si>
  <si>
    <t>Glava 00503 JAVNA VATROGASNA POSTROJBA</t>
  </si>
  <si>
    <t>Program 2119 JAVNA VATROGASNA POSTROJBA GRADA ZAGREBA</t>
  </si>
  <si>
    <t>Aktivnost A211901 REDOVNA DJELATNOST PRORAČUNSKIH KORISNIKA</t>
  </si>
  <si>
    <t>Izvor 1.1.1 OPĆI PRIHODI I PRIMICI-PRORAČUNSKI KORISNICI</t>
  </si>
  <si>
    <t>Izvor 1.2.5 DECENTRALIZIRANA SREDSTVA-JVP</t>
  </si>
  <si>
    <t>Funkcijska klasifikacija 0320 Usluge protupožarne zaštite</t>
  </si>
  <si>
    <t/>
  </si>
  <si>
    <t>311</t>
  </si>
  <si>
    <t>Plaće (Bruto)</t>
  </si>
  <si>
    <t>1.1.1</t>
  </si>
  <si>
    <t>1.2.5</t>
  </si>
  <si>
    <t>R0193745</t>
  </si>
  <si>
    <t>3111</t>
  </si>
  <si>
    <t>Plaće za redovan rad</t>
  </si>
  <si>
    <t>0320</t>
  </si>
  <si>
    <t>R0193806</t>
  </si>
  <si>
    <t>R9000781</t>
  </si>
  <si>
    <t>3113</t>
  </si>
  <si>
    <t>Plaće za prekovremeni rad</t>
  </si>
  <si>
    <t>R0193746</t>
  </si>
  <si>
    <t>3114</t>
  </si>
  <si>
    <t>Plaće za posebne uvjete rada</t>
  </si>
  <si>
    <t>R0193807</t>
  </si>
  <si>
    <t>312</t>
  </si>
  <si>
    <t>Ostali rashodi za zaposlene</t>
  </si>
  <si>
    <t>R0193747</t>
  </si>
  <si>
    <t>3121</t>
  </si>
  <si>
    <t>R0193808</t>
  </si>
  <si>
    <t>313</t>
  </si>
  <si>
    <t>Doprinosi na plaće</t>
  </si>
  <si>
    <t>R0193748</t>
  </si>
  <si>
    <t>3131</t>
  </si>
  <si>
    <t>Doprinosi za mirovinsko osiguranje</t>
  </si>
  <si>
    <t>R0193809</t>
  </si>
  <si>
    <t>R0193749</t>
  </si>
  <si>
    <t>3132</t>
  </si>
  <si>
    <t>Doprinosi za obvezno zdravstveno osiguranje</t>
  </si>
  <si>
    <t>R0193810</t>
  </si>
  <si>
    <t>321</t>
  </si>
  <si>
    <t>Naknade troškova zaposlenima</t>
  </si>
  <si>
    <t>R0193811</t>
  </si>
  <si>
    <t>3211</t>
  </si>
  <si>
    <t>Službena putovanja</t>
  </si>
  <si>
    <t>R0193750</t>
  </si>
  <si>
    <t>3212</t>
  </si>
  <si>
    <t>Naknade za prijevoz, za rad na terenu i odvojeni život</t>
  </si>
  <si>
    <t>R0193812</t>
  </si>
  <si>
    <t>R0193752</t>
  </si>
  <si>
    <t>3213</t>
  </si>
  <si>
    <t>Stručno usavršavanje zaposlenika</t>
  </si>
  <si>
    <t>R0193813</t>
  </si>
  <si>
    <t>322</t>
  </si>
  <si>
    <t>Rashodi za materijal i energiju</t>
  </si>
  <si>
    <t>R0193754</t>
  </si>
  <si>
    <t>3221</t>
  </si>
  <si>
    <t>Uredski materijal i ostali materijalni rashodi</t>
  </si>
  <si>
    <t>R0193814</t>
  </si>
  <si>
    <t>R0193756</t>
  </si>
  <si>
    <t>3222</t>
  </si>
  <si>
    <t>Materijal i sirovine</t>
  </si>
  <si>
    <t>R0193815</t>
  </si>
  <si>
    <t>R0193758</t>
  </si>
  <si>
    <t>3223</t>
  </si>
  <si>
    <t>Energija</t>
  </si>
  <si>
    <t>R0193816</t>
  </si>
  <si>
    <t>R0193760</t>
  </si>
  <si>
    <t>3224</t>
  </si>
  <si>
    <t>Materijal i dijelovi za tekuće i investicijsko održavanje</t>
  </si>
  <si>
    <t>R0193817</t>
  </si>
  <si>
    <t>R0193762</t>
  </si>
  <si>
    <t>3225</t>
  </si>
  <si>
    <t>Sitni inventar i auto gume</t>
  </si>
  <si>
    <t>R0193818</t>
  </si>
  <si>
    <t>R0193764</t>
  </si>
  <si>
    <t>3227</t>
  </si>
  <si>
    <t>Službena, radna i zaštitna odjeća i obuća</t>
  </si>
  <si>
    <t>R0193819</t>
  </si>
  <si>
    <t>323</t>
  </si>
  <si>
    <t>Rashodi za usluge</t>
  </si>
  <si>
    <t>R0193766</t>
  </si>
  <si>
    <t>3231</t>
  </si>
  <si>
    <t>Usluge telefona, pošte i prijevoza</t>
  </si>
  <si>
    <t>R0193820</t>
  </si>
  <si>
    <t>Usluge telefona,pošte i prijevoza</t>
  </si>
  <si>
    <t>R0193768</t>
  </si>
  <si>
    <t>3232</t>
  </si>
  <si>
    <t>Usluge tekućeg i investicijskog održavanja</t>
  </si>
  <si>
    <t>R0193821</t>
  </si>
  <si>
    <t>R0193770</t>
  </si>
  <si>
    <t>3233</t>
  </si>
  <si>
    <t>Usluge promidžbe i informiranja</t>
  </si>
  <si>
    <t>R0193822</t>
  </si>
  <si>
    <t>R0193772</t>
  </si>
  <si>
    <t>3234</t>
  </si>
  <si>
    <t>Komunalne usluge</t>
  </si>
  <si>
    <t>R0193823</t>
  </si>
  <si>
    <t>R0193774</t>
  </si>
  <si>
    <t>3235</t>
  </si>
  <si>
    <t>Zakupnine i najamnine</t>
  </si>
  <si>
    <t>R0193824</t>
  </si>
  <si>
    <t>R0193776</t>
  </si>
  <si>
    <t>3236</t>
  </si>
  <si>
    <t>Zdravstvene i veterinarske usluge</t>
  </si>
  <si>
    <t>R0193825</t>
  </si>
  <si>
    <t>R0193778</t>
  </si>
  <si>
    <t>3238</t>
  </si>
  <si>
    <t>Računalne usluge</t>
  </si>
  <si>
    <t>R0193826</t>
  </si>
  <si>
    <t>R0193780</t>
  </si>
  <si>
    <t>3239</t>
  </si>
  <si>
    <t>Ostale usluge</t>
  </si>
  <si>
    <t>329</t>
  </si>
  <si>
    <t>Ostali nespomenuti rashodi poslovanja</t>
  </si>
  <si>
    <t>R0193782</t>
  </si>
  <si>
    <t>3291</t>
  </si>
  <si>
    <t>Naknade za rad predstavničkih i izvršnih tijela, povjerenstava i sl.</t>
  </si>
  <si>
    <t>R0193783</t>
  </si>
  <si>
    <t>3292</t>
  </si>
  <si>
    <t>Premije osiguranja</t>
  </si>
  <si>
    <t>R0193827</t>
  </si>
  <si>
    <t>R0193785</t>
  </si>
  <si>
    <t>3293</t>
  </si>
  <si>
    <t>Reprezentacija</t>
  </si>
  <si>
    <t>R0193787</t>
  </si>
  <si>
    <t>3295</t>
  </si>
  <si>
    <t>Pristojbe i naknade</t>
  </si>
  <si>
    <t>R0193788</t>
  </si>
  <si>
    <t>3299</t>
  </si>
  <si>
    <t>343</t>
  </si>
  <si>
    <t>Ostali financijski rashodi</t>
  </si>
  <si>
    <t>R0193828</t>
  </si>
  <si>
    <t>3431</t>
  </si>
  <si>
    <t>Bankarske usluge i usluge platnog prometa</t>
  </si>
  <si>
    <t>R0193829</t>
  </si>
  <si>
    <t>3433</t>
  </si>
  <si>
    <t>Zatezne kamate</t>
  </si>
  <si>
    <t>Aktivnost A211902 OPREMANJE JAVNE VATROGASNE POSTROJBE</t>
  </si>
  <si>
    <t>422</t>
  </si>
  <si>
    <t>Postrojenja i oprema</t>
  </si>
  <si>
    <t>R0193799</t>
  </si>
  <si>
    <t>4221</t>
  </si>
  <si>
    <t>Uredska oprema i namještaj</t>
  </si>
  <si>
    <t>R0193800</t>
  </si>
  <si>
    <t>4222</t>
  </si>
  <si>
    <t>Komunikacijska oprema</t>
  </si>
  <si>
    <t>R0193801</t>
  </si>
  <si>
    <t>4223</t>
  </si>
  <si>
    <t>Oprema za održavanje i zaštitu</t>
  </si>
  <si>
    <t>R0193802</t>
  </si>
  <si>
    <t>4225</t>
  </si>
  <si>
    <t>Instrumenti, uređaji i strojevi</t>
  </si>
  <si>
    <t>423</t>
  </si>
  <si>
    <t>Prijevozna sredstva</t>
  </si>
  <si>
    <t>R0193803</t>
  </si>
  <si>
    <t>4231</t>
  </si>
  <si>
    <t>Prijevozna sredstva u cestovnom prometu</t>
  </si>
  <si>
    <t>426</t>
  </si>
  <si>
    <t>Nematerijalna proizvedena imovina</t>
  </si>
  <si>
    <t>R0193805</t>
  </si>
  <si>
    <t>4262</t>
  </si>
  <si>
    <t>Ulaganja u računalne programe</t>
  </si>
  <si>
    <t>IZVJEŠĆE O IZVRŠENJU PRORAČUNSKIH IZDATAKA</t>
  </si>
  <si>
    <t>EKON. KLAS.</t>
  </si>
  <si>
    <t>IZVORI
FINANC.</t>
  </si>
  <si>
    <t>FUNKC.
KLAS.</t>
  </si>
  <si>
    <t>PLAN PRORAČUNA 2022.</t>
  </si>
  <si>
    <t>INDEKS 
8/7</t>
  </si>
  <si>
    <t>UKUPNO</t>
  </si>
  <si>
    <t>Siječanj - lipanj 2022.</t>
  </si>
  <si>
    <t>UKUPNI 
IZDACI 
I. - VI./2022.</t>
  </si>
  <si>
    <t>JAVNA VATROGASNA POSTROJBA GRADA ZAGREBA</t>
  </si>
  <si>
    <t>Savska cesta 1</t>
  </si>
  <si>
    <t>10 000 Zagreb</t>
  </si>
  <si>
    <t>Klasa :400-02/22-01/4</t>
  </si>
  <si>
    <t>UR.BROJ:251-366-100-22-1</t>
  </si>
  <si>
    <t>Predsjednik Vatrogasnog vijeća:</t>
  </si>
  <si>
    <t>Mislav Šajatović Šuba</t>
  </si>
  <si>
    <t>JAVNA VATROGASNA POSTROJBA
GRADA ZAGREBA
SAVSKA CESTA 1</t>
  </si>
  <si>
    <t xml:space="preserve">                                  VLASTITI PRIHODI/OSTVARENJE/01.01.2022.- 30.06.2022.</t>
  </si>
  <si>
    <t>POZICIJA</t>
  </si>
  <si>
    <t>BROJ
EKONOM.
KLAS.</t>
  </si>
  <si>
    <t>OSNOVNA I POTONJA NAMJENA</t>
  </si>
  <si>
    <t>PLAN  VLASTITIH PRIHODA ZA 2020.</t>
  </si>
  <si>
    <t>OSTVARENI VLASTITI RASHODI</t>
  </si>
  <si>
    <t>INDEKS OSTVARENJA</t>
  </si>
  <si>
    <t>Glava 02. JAVNA VATROGASNA POSTROJBA</t>
  </si>
  <si>
    <t>Strategija B. JAVNI RED I SIGURNOST</t>
  </si>
  <si>
    <t>Glavni program B01. PROTUPOŽARNA ZAŠTITA</t>
  </si>
  <si>
    <t xml:space="preserve">Program 1001. JAVNA VATROGASNA POSTROJBA GRADA ZAGREBA </t>
  </si>
  <si>
    <t>Aktivnost Z100001. FINANCIRANJE IZ VLASTITIH I NAMJENSKIH PRIHODA</t>
  </si>
  <si>
    <t>Prihodi od pruženih usluga POSEDARJE</t>
  </si>
  <si>
    <t>Prihodi od pruženih usluga SERVIS</t>
  </si>
  <si>
    <t>Prihodi od pruženih usluga direktna dojava požara</t>
  </si>
  <si>
    <t>Prihodi od pruženih usluga najam za antenski stup</t>
  </si>
  <si>
    <t>Prihodi od pruženih usluga ostale usluge vatrogasaca</t>
  </si>
  <si>
    <t>Prihodi od pruženih usluga smještaj u postaji</t>
  </si>
  <si>
    <t>Prihodi od pruženih usluga kamate</t>
  </si>
  <si>
    <t>6125/D</t>
  </si>
  <si>
    <t>Tekuće DONACIJE od trgovačkih društava</t>
  </si>
  <si>
    <t>UKUPNO GLAVA 02</t>
  </si>
  <si>
    <t>Predsjednik vatrogasnog vijeća</t>
  </si>
  <si>
    <t>U Zagrebu, 14.07.2022.</t>
  </si>
  <si>
    <t>OSTVARENJE VLASTITIH I NAMJENSKIH RASHODA 01.01.2022.-30.06.2022.</t>
  </si>
  <si>
    <t>PLAN RASHODA VLASTITIH PRIHODA U 2022. GODINI</t>
  </si>
  <si>
    <t>OSTVARENJE</t>
  </si>
  <si>
    <t>INDEKS</t>
  </si>
  <si>
    <t>Program 1001.FINANCIRANJE DJELATNOSTI PRORAČUNSKIH KORISNIKA IZ VLASTITIH I NAMJENSKIH PRIHODA</t>
  </si>
  <si>
    <t>Aktivnost Z10001.DJELATNOST PRORAČUNSKIH KORISNIKA KOJA SE FINANCIRA IZ VLASTITH I NAMJENSKIH PRIHODA</t>
  </si>
  <si>
    <t>RASHODI POSLOVANJA</t>
  </si>
  <si>
    <t>RASHODI ZA ZAPOSLENE</t>
  </si>
  <si>
    <t>PLAĆE</t>
  </si>
  <si>
    <t>OSTALI RASHODI ZA ZAPOSLENE</t>
  </si>
  <si>
    <t>DOPRINOSI NA PLAĆE</t>
  </si>
  <si>
    <t>Doprinosi za obvezno osiguranje u slučaju nezaposlenosti</t>
  </si>
  <si>
    <t>MATERIJALNI RASHODI</t>
  </si>
  <si>
    <t>NAKNADE TROŠKOVA ZAPOSLENIMA</t>
  </si>
  <si>
    <t>Naknada za prijevoz, za rad na terenu i odvojeni život</t>
  </si>
  <si>
    <t>RASHODI ZA MATERIJAL I ENERGIJU</t>
  </si>
  <si>
    <t>RASHODI ZA USLUGE</t>
  </si>
  <si>
    <t>Usluge tefona, pošte i prijevoza</t>
  </si>
  <si>
    <t>Usluge promdžbe i informiranja</t>
  </si>
  <si>
    <t>OSTALI NESPOMENUTI RASHODI POSLOVANJA</t>
  </si>
  <si>
    <t>Članarine i norme</t>
  </si>
  <si>
    <t>FINANCIJSKI RASHODI</t>
  </si>
  <si>
    <t>OSTALI FINANCIJSKI RASHODI</t>
  </si>
  <si>
    <t>Projekt / Aktivnost A100002: OPREMANJE JAVNE VATROGASNE POSTROJBE</t>
  </si>
  <si>
    <t>RASHODI ZA NABAVU NEFINANCIJSKE IMOVINE</t>
  </si>
  <si>
    <t>RASHODI ZA NABAVU PROIZVEDENE DUGOTRAJNE IMOVINE</t>
  </si>
  <si>
    <t>POSTROJENJA I OPREMA</t>
  </si>
  <si>
    <t>Ostali instrumenti, uređaji i strojevi</t>
  </si>
  <si>
    <t>Sportska oprema</t>
  </si>
  <si>
    <t>PRIJEVOZNA SREDSTVA</t>
  </si>
  <si>
    <t>Prijevozna sredstva u pomorskom prijevozu</t>
  </si>
  <si>
    <t>NEMATERIJALNA PROIZVEDENA IMOVINA</t>
  </si>
  <si>
    <t>Predsjednik Vatrogasnog vijeća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</si>
</sst>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21">
    <font>
      <sz val="11"/>
      <color rgb="FF000000"/>
      <name val="Calibri"/>
      <family val="2"/>
      <scheme val="minor"/>
    </font>
    <font>
      <sz val="8"/>
      <name val="Arial"/>
      <family val="2"/>
      <charset val="238"/>
    </font>
    <font>
      <sz val="10"/>
      <name val="CRO_Korinna-Normal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7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FBFBF"/>
        <bgColor rgb="FFC1E0FF"/>
      </patternFill>
    </fill>
    <fill>
      <patternFill patternType="solid">
        <fgColor rgb="FF8EA9DB"/>
        <bgColor rgb="FFFF8040"/>
      </patternFill>
    </fill>
    <fill>
      <patternFill patternType="solid">
        <fgColor rgb="FFE1E1FF"/>
        <bgColor rgb="FFFF8000"/>
      </patternFill>
    </fill>
    <fill>
      <patternFill patternType="solid">
        <fgColor rgb="FFFFF2CC"/>
        <bgColor rgb="FFFFFFC1"/>
      </patternFill>
    </fill>
    <fill>
      <patternFill patternType="solid">
        <fgColor rgb="FFE2EFDA"/>
        <bgColor rgb="FFFFD6C1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rgb="FFFFD6C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0" fontId="2" fillId="0" borderId="0"/>
    <xf numFmtId="0" fontId="12" fillId="0" borderId="0"/>
  </cellStyleXfs>
  <cellXfs count="17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3" borderId="0" xfId="0" applyFont="1" applyFill="1" applyAlignment="1">
      <alignment vertical="center" readingOrder="1"/>
    </xf>
    <xf numFmtId="0" fontId="3" fillId="3" borderId="0" xfId="0" applyFont="1" applyFill="1" applyAlignment="1">
      <alignment horizontal="left" vertical="center" wrapText="1" readingOrder="1"/>
    </xf>
    <xf numFmtId="0" fontId="3" fillId="3" borderId="0" xfId="0" applyFont="1" applyFill="1" applyAlignment="1">
      <alignment vertical="center" wrapText="1" readingOrder="1"/>
    </xf>
    <xf numFmtId="49" fontId="3" fillId="3" borderId="0" xfId="0" applyNumberFormat="1" applyFont="1" applyFill="1" applyAlignment="1">
      <alignment horizontal="center" vertical="center" wrapText="1" readingOrder="1"/>
    </xf>
    <xf numFmtId="164" fontId="3" fillId="3" borderId="0" xfId="0" applyNumberFormat="1" applyFont="1" applyFill="1" applyAlignment="1">
      <alignment horizontal="right" vertical="center" wrapText="1" readingOrder="1"/>
    </xf>
    <xf numFmtId="0" fontId="1" fillId="0" borderId="0" xfId="0" applyFont="1" applyAlignment="1">
      <alignment vertical="center"/>
    </xf>
    <xf numFmtId="0" fontId="3" fillId="4" borderId="0" xfId="0" applyFont="1" applyFill="1" applyAlignment="1">
      <alignment vertical="center" readingOrder="1"/>
    </xf>
    <xf numFmtId="0" fontId="3" fillId="4" borderId="0" xfId="0" applyFont="1" applyFill="1" applyAlignment="1">
      <alignment horizontal="left" vertical="center" wrapText="1" readingOrder="1"/>
    </xf>
    <xf numFmtId="0" fontId="3" fillId="4" borderId="0" xfId="0" applyFont="1" applyFill="1" applyAlignment="1">
      <alignment vertical="center" wrapText="1" readingOrder="1"/>
    </xf>
    <xf numFmtId="49" fontId="3" fillId="4" borderId="0" xfId="0" applyNumberFormat="1" applyFont="1" applyFill="1" applyAlignment="1">
      <alignment horizontal="center" vertical="center" wrapText="1" readingOrder="1"/>
    </xf>
    <xf numFmtId="164" fontId="3" fillId="4" borderId="0" xfId="0" applyNumberFormat="1" applyFont="1" applyFill="1" applyAlignment="1">
      <alignment horizontal="right" vertical="center" wrapText="1" readingOrder="1"/>
    </xf>
    <xf numFmtId="0" fontId="3" fillId="5" borderId="0" xfId="0" applyFont="1" applyFill="1" applyAlignment="1">
      <alignment vertical="center" readingOrder="1"/>
    </xf>
    <xf numFmtId="0" fontId="3" fillId="5" borderId="0" xfId="0" applyFont="1" applyFill="1" applyAlignment="1">
      <alignment horizontal="left" vertical="center" wrapText="1" readingOrder="1"/>
    </xf>
    <xf numFmtId="0" fontId="3" fillId="5" borderId="0" xfId="0" applyFont="1" applyFill="1" applyAlignment="1">
      <alignment vertical="center" wrapText="1" readingOrder="1"/>
    </xf>
    <xf numFmtId="49" fontId="3" fillId="5" borderId="0" xfId="0" applyNumberFormat="1" applyFont="1" applyFill="1" applyAlignment="1">
      <alignment horizontal="center" vertical="center" wrapText="1" readingOrder="1"/>
    </xf>
    <xf numFmtId="164" fontId="3" fillId="5" borderId="0" xfId="0" applyNumberFormat="1" applyFont="1" applyFill="1" applyAlignment="1">
      <alignment horizontal="right" vertical="center" wrapText="1" readingOrder="1"/>
    </xf>
    <xf numFmtId="0" fontId="3" fillId="6" borderId="0" xfId="0" applyFont="1" applyFill="1" applyAlignment="1">
      <alignment vertical="center" readingOrder="1"/>
    </xf>
    <xf numFmtId="0" fontId="3" fillId="6" borderId="0" xfId="0" applyFont="1" applyFill="1" applyAlignment="1">
      <alignment horizontal="left" vertical="center" wrapText="1" readingOrder="1"/>
    </xf>
    <xf numFmtId="0" fontId="3" fillId="6" borderId="0" xfId="0" applyFont="1" applyFill="1" applyAlignment="1">
      <alignment vertical="center" wrapText="1" readingOrder="1"/>
    </xf>
    <xf numFmtId="49" fontId="3" fillId="6" borderId="0" xfId="0" applyNumberFormat="1" applyFont="1" applyFill="1" applyAlignment="1">
      <alignment horizontal="center" vertical="center" wrapText="1" readingOrder="1"/>
    </xf>
    <xf numFmtId="164" fontId="3" fillId="6" borderId="0" xfId="0" applyNumberFormat="1" applyFont="1" applyFill="1" applyAlignment="1">
      <alignment horizontal="right" vertical="center" wrapText="1" readingOrder="1"/>
    </xf>
    <xf numFmtId="0" fontId="3" fillId="7" borderId="0" xfId="0" applyFont="1" applyFill="1" applyAlignment="1">
      <alignment vertical="center" readingOrder="1"/>
    </xf>
    <xf numFmtId="0" fontId="3" fillId="7" borderId="0" xfId="0" applyFont="1" applyFill="1" applyAlignment="1">
      <alignment horizontal="left" vertical="center" wrapText="1" readingOrder="1"/>
    </xf>
    <xf numFmtId="0" fontId="3" fillId="7" borderId="0" xfId="0" applyFont="1" applyFill="1" applyAlignment="1">
      <alignment vertical="center" wrapText="1" readingOrder="1"/>
    </xf>
    <xf numFmtId="49" fontId="3" fillId="7" borderId="0" xfId="0" applyNumberFormat="1" applyFont="1" applyFill="1" applyAlignment="1">
      <alignment horizontal="center" vertical="center" wrapText="1" readingOrder="1"/>
    </xf>
    <xf numFmtId="164" fontId="3" fillId="7" borderId="0" xfId="0" applyNumberFormat="1" applyFont="1" applyFill="1" applyAlignment="1">
      <alignment horizontal="right" vertical="center" wrapText="1" readingOrder="1"/>
    </xf>
    <xf numFmtId="0" fontId="1" fillId="8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horizontal="left" vertical="center" wrapText="1" readingOrder="1"/>
    </xf>
    <xf numFmtId="0" fontId="3" fillId="9" borderId="3" xfId="0" applyFont="1" applyFill="1" applyBorder="1" applyAlignment="1">
      <alignment vertical="center" wrapText="1" readingOrder="1"/>
    </xf>
    <xf numFmtId="49" fontId="3" fillId="9" borderId="3" xfId="0" applyNumberFormat="1" applyFont="1" applyFill="1" applyBorder="1" applyAlignment="1">
      <alignment horizontal="center" vertical="center" wrapText="1" readingOrder="1"/>
    </xf>
    <xf numFmtId="164" fontId="3" fillId="9" borderId="3" xfId="0" applyNumberFormat="1" applyFont="1" applyFill="1" applyBorder="1" applyAlignment="1">
      <alignment horizontal="right" vertical="center" wrapText="1" readingOrder="1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 readingOrder="1"/>
    </xf>
    <xf numFmtId="0" fontId="9" fillId="0" borderId="3" xfId="0" applyFont="1" applyBorder="1" applyAlignment="1">
      <alignment vertical="center" wrapText="1" readingOrder="1"/>
    </xf>
    <xf numFmtId="49" fontId="9" fillId="0" borderId="3" xfId="0" applyNumberFormat="1" applyFont="1" applyBorder="1" applyAlignment="1">
      <alignment horizontal="center" vertical="center" wrapText="1" readingOrder="1"/>
    </xf>
    <xf numFmtId="164" fontId="9" fillId="0" borderId="3" xfId="0" applyNumberFormat="1" applyFont="1" applyBorder="1" applyAlignment="1">
      <alignment horizontal="right" vertical="center" wrapText="1" readingOrder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vertical="center" wrapText="1" readingOrder="1"/>
    </xf>
    <xf numFmtId="49" fontId="6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Alignment="1">
      <alignment horizontal="right" vertical="center" wrapText="1" readingOrder="1"/>
    </xf>
    <xf numFmtId="0" fontId="1" fillId="8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 readingOrder="1"/>
    </xf>
    <xf numFmtId="0" fontId="3" fillId="9" borderId="1" xfId="0" applyFont="1" applyFill="1" applyBorder="1" applyAlignment="1">
      <alignment vertical="center" wrapText="1" readingOrder="1"/>
    </xf>
    <xf numFmtId="49" fontId="3" fillId="9" borderId="1" xfId="0" applyNumberFormat="1" applyFont="1" applyFill="1" applyBorder="1" applyAlignment="1">
      <alignment horizontal="center" vertical="center" wrapText="1" readingOrder="1"/>
    </xf>
    <xf numFmtId="164" fontId="3" fillId="9" borderId="1" xfId="0" applyNumberFormat="1" applyFont="1" applyFill="1" applyBorder="1" applyAlignment="1">
      <alignment horizontal="right" vertical="center" wrapText="1" readingOrder="1"/>
    </xf>
    <xf numFmtId="0" fontId="3" fillId="8" borderId="3" xfId="0" applyFont="1" applyFill="1" applyBorder="1" applyAlignment="1">
      <alignment horizontal="left" vertical="center" wrapText="1" readingOrder="1"/>
    </xf>
    <xf numFmtId="0" fontId="3" fillId="8" borderId="3" xfId="0" applyFont="1" applyFill="1" applyBorder="1" applyAlignment="1">
      <alignment vertical="center" wrapText="1" readingOrder="1"/>
    </xf>
    <xf numFmtId="49" fontId="3" fillId="8" borderId="3" xfId="0" applyNumberFormat="1" applyFont="1" applyFill="1" applyBorder="1" applyAlignment="1">
      <alignment horizontal="center" vertical="center" wrapText="1" readingOrder="1"/>
    </xf>
    <xf numFmtId="164" fontId="3" fillId="8" borderId="3" xfId="0" applyNumberFormat="1" applyFont="1" applyFill="1" applyBorder="1" applyAlignment="1">
      <alignment horizontal="right" vertical="center" wrapText="1" readingOrder="1"/>
    </xf>
    <xf numFmtId="49" fontId="6" fillId="9" borderId="3" xfId="0" applyNumberFormat="1" applyFont="1" applyFill="1" applyBorder="1" applyAlignment="1">
      <alignment horizontal="center" vertical="center" wrapText="1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/>
    <xf numFmtId="49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" fontId="1" fillId="0" borderId="0" xfId="0" applyNumberFormat="1" applyFont="1" applyAlignment="1">
      <alignment horizontal="centerContinuous" vertical="center"/>
    </xf>
    <xf numFmtId="0" fontId="10" fillId="0" borderId="0" xfId="0" applyFont="1"/>
    <xf numFmtId="0" fontId="11" fillId="2" borderId="3" xfId="0" applyFont="1" applyFill="1" applyBorder="1" applyAlignment="1">
      <alignment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2" fontId="11" fillId="2" borderId="3" xfId="0" applyNumberFormat="1" applyFont="1" applyFill="1" applyBorder="1" applyAlignment="1">
      <alignment vertical="center"/>
    </xf>
    <xf numFmtId="0" fontId="1" fillId="0" borderId="0" xfId="2" applyFont="1"/>
    <xf numFmtId="0" fontId="12" fillId="0" borderId="0" xfId="2"/>
    <xf numFmtId="0" fontId="12" fillId="0" borderId="0" xfId="2" applyProtection="1">
      <protection locked="0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left" vertical="center" wrapText="1"/>
    </xf>
    <xf numFmtId="0" fontId="15" fillId="0" borderId="12" xfId="2" applyFont="1" applyBorder="1" applyAlignment="1">
      <alignment horizontal="left" vertical="center" wrapText="1"/>
    </xf>
    <xf numFmtId="0" fontId="16" fillId="0" borderId="0" xfId="2" applyFont="1"/>
    <xf numFmtId="4" fontId="15" fillId="0" borderId="8" xfId="2" applyNumberFormat="1" applyFont="1" applyBorder="1" applyAlignment="1">
      <alignment horizontal="right" vertical="center"/>
    </xf>
    <xf numFmtId="10" fontId="15" fillId="0" borderId="14" xfId="2" applyNumberFormat="1" applyFont="1" applyBorder="1" applyAlignment="1">
      <alignment horizontal="right" vertical="center"/>
    </xf>
    <xf numFmtId="10" fontId="15" fillId="0" borderId="15" xfId="2" applyNumberFormat="1" applyFont="1" applyBorder="1" applyAlignment="1">
      <alignment horizontal="right" vertical="center"/>
    </xf>
    <xf numFmtId="0" fontId="16" fillId="0" borderId="7" xfId="2" applyFont="1" applyBorder="1" applyAlignment="1">
      <alignment horizontal="center"/>
    </xf>
    <xf numFmtId="0" fontId="15" fillId="0" borderId="8" xfId="2" applyFont="1" applyBorder="1" applyAlignment="1">
      <alignment horizontal="center" vertical="center"/>
    </xf>
    <xf numFmtId="0" fontId="16" fillId="0" borderId="8" xfId="2" applyFont="1" applyBorder="1"/>
    <xf numFmtId="4" fontId="16" fillId="0" borderId="8" xfId="2" applyNumberFormat="1" applyFont="1" applyBorder="1" applyAlignment="1">
      <alignment horizontal="right" vertical="center"/>
    </xf>
    <xf numFmtId="0" fontId="16" fillId="0" borderId="8" xfId="2" applyFont="1" applyBorder="1" applyAlignment="1">
      <alignment horizontal="center"/>
    </xf>
    <xf numFmtId="10" fontId="16" fillId="0" borderId="15" xfId="2" applyNumberFormat="1" applyFont="1" applyBorder="1" applyAlignment="1">
      <alignment horizontal="right" vertical="center"/>
    </xf>
    <xf numFmtId="0" fontId="16" fillId="0" borderId="16" xfId="2" applyFont="1" applyBorder="1" applyAlignment="1">
      <alignment horizontal="center"/>
    </xf>
    <xf numFmtId="0" fontId="16" fillId="0" borderId="17" xfId="2" applyFont="1" applyBorder="1"/>
    <xf numFmtId="4" fontId="16" fillId="0" borderId="18" xfId="2" applyNumberFormat="1" applyFont="1" applyBorder="1" applyAlignment="1">
      <alignment horizontal="right" vertical="center"/>
    </xf>
    <xf numFmtId="10" fontId="16" fillId="0" borderId="9" xfId="2" applyNumberFormat="1" applyFont="1" applyBorder="1" applyAlignment="1">
      <alignment horizontal="right" vertical="center"/>
    </xf>
    <xf numFmtId="4" fontId="15" fillId="0" borderId="22" xfId="2" applyNumberFormat="1" applyFont="1" applyBorder="1" applyAlignment="1">
      <alignment horizontal="right" vertical="center"/>
    </xf>
    <xf numFmtId="10" fontId="15" fillId="0" borderId="23" xfId="2" applyNumberFormat="1" applyFont="1" applyBorder="1" applyAlignment="1">
      <alignment horizontal="right" vertical="center"/>
    </xf>
    <xf numFmtId="0" fontId="17" fillId="0" borderId="0" xfId="2" applyFont="1"/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19" fillId="0" borderId="0" xfId="2" applyFont="1"/>
    <xf numFmtId="0" fontId="14" fillId="0" borderId="0" xfId="2" applyFont="1"/>
    <xf numFmtId="0" fontId="1" fillId="0" borderId="25" xfId="2" applyFont="1" applyBorder="1" applyAlignment="1">
      <alignment horizontal="left" wrapText="1"/>
    </xf>
    <xf numFmtId="0" fontId="1" fillId="0" borderId="17" xfId="2" applyFont="1" applyBorder="1" applyAlignment="1">
      <alignment horizontal="left" wrapText="1"/>
    </xf>
    <xf numFmtId="0" fontId="1" fillId="0" borderId="0" xfId="2" applyFont="1" applyAlignment="1">
      <alignment horizontal="left"/>
    </xf>
    <xf numFmtId="0" fontId="1" fillId="0" borderId="26" xfId="2" applyFont="1" applyBorder="1" applyAlignment="1">
      <alignment wrapText="1"/>
    </xf>
    <xf numFmtId="0" fontId="1" fillId="0" borderId="0" xfId="2" applyFont="1" applyAlignment="1">
      <alignment wrapText="1"/>
    </xf>
    <xf numFmtId="0" fontId="12" fillId="0" borderId="0" xfId="2" applyAlignment="1">
      <alignment wrapText="1"/>
    </xf>
    <xf numFmtId="0" fontId="1" fillId="0" borderId="27" xfId="2" applyFont="1" applyBorder="1" applyAlignment="1">
      <alignment wrapText="1"/>
    </xf>
    <xf numFmtId="0" fontId="12" fillId="0" borderId="0" xfId="2" applyAlignment="1" applyProtection="1">
      <alignment wrapText="1"/>
      <protection locked="0"/>
    </xf>
    <xf numFmtId="0" fontId="12" fillId="0" borderId="27" xfId="2" applyBorder="1" applyAlignment="1">
      <alignment wrapText="1"/>
    </xf>
    <xf numFmtId="0" fontId="14" fillId="0" borderId="0" xfId="2" applyFont="1" applyAlignment="1">
      <alignment wrapText="1"/>
    </xf>
    <xf numFmtId="0" fontId="14" fillId="10" borderId="30" xfId="2" applyFont="1" applyFill="1" applyBorder="1" applyAlignment="1">
      <alignment horizontal="center" vertical="center" wrapText="1"/>
    </xf>
    <xf numFmtId="0" fontId="14" fillId="10" borderId="31" xfId="2" applyFont="1" applyFill="1" applyBorder="1" applyAlignment="1">
      <alignment horizontal="center" vertical="center" wrapText="1"/>
    </xf>
    <xf numFmtId="0" fontId="1" fillId="10" borderId="31" xfId="2" applyFont="1" applyFill="1" applyBorder="1" applyAlignment="1">
      <alignment horizontal="center" vertical="center" wrapText="1"/>
    </xf>
    <xf numFmtId="0" fontId="1" fillId="10" borderId="14" xfId="2" applyFont="1" applyFill="1" applyBorder="1" applyAlignment="1">
      <alignment horizontal="center" vertical="center" wrapText="1"/>
    </xf>
    <xf numFmtId="0" fontId="12" fillId="10" borderId="0" xfId="2" applyFill="1"/>
    <xf numFmtId="0" fontId="1" fillId="10" borderId="0" xfId="2" applyFont="1" applyFill="1"/>
    <xf numFmtId="0" fontId="20" fillId="0" borderId="11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4" fontId="15" fillId="0" borderId="8" xfId="2" applyNumberFormat="1" applyFont="1" applyBorder="1" applyAlignment="1">
      <alignment horizontal="right" vertical="center" wrapText="1"/>
    </xf>
    <xf numFmtId="10" fontId="15" fillId="0" borderId="15" xfId="2" applyNumberFormat="1" applyFont="1" applyBorder="1" applyAlignment="1">
      <alignment horizontal="right" vertical="center" wrapText="1"/>
    </xf>
    <xf numFmtId="0" fontId="16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center" wrapText="1"/>
    </xf>
    <xf numFmtId="0" fontId="16" fillId="0" borderId="8" xfId="2" applyFont="1" applyBorder="1" applyAlignment="1">
      <alignment horizontal="center" wrapText="1"/>
    </xf>
    <xf numFmtId="0" fontId="16" fillId="0" borderId="8" xfId="2" applyFont="1" applyBorder="1" applyAlignment="1">
      <alignment horizontal="left" vertical="center" wrapText="1"/>
    </xf>
    <xf numFmtId="4" fontId="16" fillId="0" borderId="8" xfId="2" applyNumberFormat="1" applyFont="1" applyBorder="1" applyAlignment="1">
      <alignment horizontal="right" vertical="center" wrapText="1"/>
    </xf>
    <xf numFmtId="10" fontId="16" fillId="0" borderId="15" xfId="2" applyNumberFormat="1" applyFont="1" applyBorder="1" applyAlignment="1">
      <alignment horizontal="right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0" xfId="2" applyFont="1" applyAlignment="1">
      <alignment horizontal="center" wrapText="1"/>
    </xf>
    <xf numFmtId="0" fontId="16" fillId="0" borderId="0" xfId="2" applyFont="1" applyAlignment="1">
      <alignment wrapText="1"/>
    </xf>
    <xf numFmtId="4" fontId="16" fillId="0" borderId="15" xfId="2" applyNumberFormat="1" applyFont="1" applyBorder="1" applyAlignment="1">
      <alignment horizontal="right" vertical="center" wrapText="1"/>
    </xf>
    <xf numFmtId="0" fontId="16" fillId="11" borderId="0" xfId="2" applyFont="1" applyFill="1"/>
    <xf numFmtId="4" fontId="15" fillId="0" borderId="15" xfId="2" applyNumberFormat="1" applyFont="1" applyBorder="1" applyAlignment="1">
      <alignment horizontal="right" vertical="center" wrapText="1"/>
    </xf>
    <xf numFmtId="0" fontId="15" fillId="0" borderId="31" xfId="2" applyFont="1" applyBorder="1" applyAlignment="1">
      <alignment horizontal="center" vertical="center" wrapText="1"/>
    </xf>
    <xf numFmtId="0" fontId="15" fillId="0" borderId="31" xfId="2" applyFont="1" applyBorder="1" applyAlignment="1">
      <alignment horizontal="left" vertical="center" wrapText="1"/>
    </xf>
    <xf numFmtId="0" fontId="16" fillId="0" borderId="0" xfId="2" applyFont="1" applyAlignment="1">
      <alignment horizontal="left" vertical="center" wrapText="1"/>
    </xf>
    <xf numFmtId="0" fontId="16" fillId="0" borderId="7" xfId="2" applyFont="1" applyBorder="1" applyAlignment="1">
      <alignment wrapText="1"/>
    </xf>
    <xf numFmtId="0" fontId="16" fillId="0" borderId="16" xfId="2" applyFont="1" applyBorder="1" applyAlignment="1">
      <alignment wrapText="1"/>
    </xf>
    <xf numFmtId="0" fontId="15" fillId="0" borderId="25" xfId="2" applyFont="1" applyBorder="1" applyAlignment="1">
      <alignment horizontal="center" wrapText="1"/>
    </xf>
    <xf numFmtId="0" fontId="15" fillId="0" borderId="17" xfId="2" applyFont="1" applyBorder="1" applyAlignment="1">
      <alignment horizontal="left" vertical="center" wrapText="1"/>
    </xf>
    <xf numFmtId="0" fontId="16" fillId="0" borderId="25" xfId="2" applyFont="1" applyBorder="1" applyAlignment="1">
      <alignment horizontal="center" wrapText="1"/>
    </xf>
    <xf numFmtId="0" fontId="16" fillId="0" borderId="17" xfId="2" applyFont="1" applyBorder="1" applyAlignment="1">
      <alignment horizontal="left" vertical="center" wrapText="1"/>
    </xf>
    <xf numFmtId="4" fontId="15" fillId="0" borderId="22" xfId="2" applyNumberFormat="1" applyFont="1" applyBorder="1" applyAlignment="1">
      <alignment horizontal="right" vertical="center" wrapText="1"/>
    </xf>
    <xf numFmtId="10" fontId="15" fillId="0" borderId="23" xfId="2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/>
    </xf>
    <xf numFmtId="0" fontId="15" fillId="0" borderId="10" xfId="2" applyFont="1" applyBorder="1" applyAlignment="1">
      <alignment horizontal="left" vertical="center" wrapText="1"/>
    </xf>
    <xf numFmtId="0" fontId="15" fillId="0" borderId="11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left" vertical="center" wrapText="1"/>
    </xf>
    <xf numFmtId="0" fontId="15" fillId="0" borderId="19" xfId="2" applyFont="1" applyBorder="1" applyAlignment="1">
      <alignment horizontal="left" vertical="center"/>
    </xf>
    <xf numFmtId="0" fontId="15" fillId="0" borderId="20" xfId="2" applyFont="1" applyBorder="1" applyAlignment="1">
      <alignment horizontal="left" vertical="center"/>
    </xf>
    <xf numFmtId="0" fontId="15" fillId="0" borderId="21" xfId="2" applyFont="1" applyBorder="1" applyAlignment="1">
      <alignment horizontal="left" vertical="center"/>
    </xf>
    <xf numFmtId="0" fontId="13" fillId="0" borderId="0" xfId="2" applyFont="1" applyAlignment="1">
      <alignment horizontal="left" wrapText="1"/>
    </xf>
    <xf numFmtId="0" fontId="11" fillId="10" borderId="4" xfId="2" applyFont="1" applyFill="1" applyBorder="1" applyAlignment="1">
      <alignment horizontal="center" vertical="center" wrapText="1"/>
    </xf>
    <xf numFmtId="0" fontId="11" fillId="10" borderId="5" xfId="2" applyFont="1" applyFill="1" applyBorder="1" applyAlignment="1">
      <alignment horizontal="center" vertical="center" wrapText="1"/>
    </xf>
    <xf numFmtId="0" fontId="11" fillId="10" borderId="6" xfId="2" applyFont="1" applyFill="1" applyBorder="1" applyAlignment="1">
      <alignment horizontal="center" vertical="center" wrapText="1"/>
    </xf>
    <xf numFmtId="0" fontId="15" fillId="0" borderId="19" xfId="2" applyFont="1" applyBorder="1" applyAlignment="1">
      <alignment horizontal="left" vertical="center" wrapText="1"/>
    </xf>
    <xf numFmtId="0" fontId="15" fillId="0" borderId="20" xfId="2" applyFont="1" applyBorder="1" applyAlignment="1">
      <alignment horizontal="left" vertical="center" wrapText="1"/>
    </xf>
    <xf numFmtId="0" fontId="15" fillId="0" borderId="21" xfId="2" applyFont="1" applyBorder="1" applyAlignment="1">
      <alignment horizontal="left" vertical="center" wrapText="1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13" fillId="0" borderId="24" xfId="2" applyFont="1" applyBorder="1" applyAlignment="1">
      <alignment horizontal="left" wrapText="1"/>
    </xf>
    <xf numFmtId="0" fontId="13" fillId="0" borderId="25" xfId="2" applyFont="1" applyBorder="1" applyAlignment="1">
      <alignment horizontal="left" wrapText="1"/>
    </xf>
    <xf numFmtId="0" fontId="12" fillId="0" borderId="26" xfId="2" applyBorder="1" applyAlignment="1" applyProtection="1">
      <alignment horizontal="left" wrapText="1"/>
      <protection locked="0"/>
    </xf>
    <xf numFmtId="0" fontId="12" fillId="0" borderId="0" xfId="2" applyAlignment="1" applyProtection="1">
      <alignment horizontal="left" wrapText="1"/>
      <protection locked="0"/>
    </xf>
    <xf numFmtId="0" fontId="11" fillId="0" borderId="28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left" vertical="center" wrapText="1"/>
    </xf>
    <xf numFmtId="0" fontId="11" fillId="0" borderId="29" xfId="2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21335071-490A-41A0-84CD-7E537317A70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"/>
  <sheetViews>
    <sheetView showGridLines="0" workbookViewId="0">
      <selection activeCell="L20" sqref="L20"/>
    </sheetView>
  </sheetViews>
  <sheetFormatPr defaultColWidth="9.140625" defaultRowHeight="11.25"/>
  <cols>
    <col min="1" max="1" width="4.7109375" style="12" customWidth="1"/>
    <col min="2" max="3" width="8.7109375" style="12" customWidth="1"/>
    <col min="4" max="4" width="30.7109375" style="12" customWidth="1"/>
    <col min="5" max="6" width="6.7109375" style="61" customWidth="1"/>
    <col min="7" max="8" width="12.7109375" style="12" customWidth="1"/>
    <col min="9" max="9" width="7.7109375" style="12" customWidth="1"/>
    <col min="10" max="16384" width="9.140625" style="12"/>
  </cols>
  <sheetData>
    <row r="1" spans="1:9" s="65" customFormat="1" ht="11.25" customHeight="1">
      <c r="A1" s="62" t="s">
        <v>174</v>
      </c>
      <c r="B1" s="62"/>
      <c r="C1" s="63"/>
      <c r="D1" s="12"/>
      <c r="E1" s="61"/>
      <c r="F1" s="61"/>
      <c r="G1" s="12"/>
      <c r="H1" s="64"/>
      <c r="I1" s="64"/>
    </row>
    <row r="2" spans="1:9" s="65" customFormat="1" ht="11.25" customHeight="1">
      <c r="A2" s="62" t="s">
        <v>175</v>
      </c>
      <c r="B2" s="62"/>
      <c r="C2" s="63"/>
      <c r="D2" s="12"/>
      <c r="E2" s="61"/>
      <c r="F2" s="61"/>
      <c r="G2" s="12"/>
      <c r="H2" s="64"/>
      <c r="I2" s="64"/>
    </row>
    <row r="3" spans="1:9" s="65" customFormat="1" ht="11.25" customHeight="1">
      <c r="A3" s="62" t="s">
        <v>176</v>
      </c>
      <c r="B3" s="62"/>
      <c r="C3" s="63"/>
      <c r="D3" s="12"/>
      <c r="E3" s="61"/>
      <c r="F3" s="61"/>
      <c r="G3" s="12"/>
      <c r="H3" s="64"/>
      <c r="I3" s="64"/>
    </row>
    <row r="4" spans="1:9" s="65" customFormat="1" ht="11.25" customHeight="1">
      <c r="A4" s="62" t="s">
        <v>177</v>
      </c>
      <c r="B4" s="62"/>
      <c r="C4" s="63"/>
      <c r="D4" s="12"/>
      <c r="E4" s="61"/>
      <c r="F4" s="61"/>
      <c r="G4" s="12"/>
      <c r="H4" s="64"/>
      <c r="I4" s="64"/>
    </row>
    <row r="5" spans="1:9" s="65" customFormat="1" ht="11.25" customHeight="1">
      <c r="A5" s="62" t="s">
        <v>178</v>
      </c>
      <c r="B5" s="62"/>
      <c r="C5" s="63"/>
      <c r="D5" s="12"/>
      <c r="E5" s="61"/>
      <c r="F5" s="61"/>
      <c r="G5" s="12"/>
      <c r="H5" s="64"/>
      <c r="I5" s="64"/>
    </row>
    <row r="6" spans="1:9" s="65" customFormat="1" ht="11.25" customHeight="1">
      <c r="A6" s="62"/>
      <c r="B6" s="62"/>
      <c r="C6" s="63"/>
      <c r="D6" s="12"/>
      <c r="E6" s="61"/>
      <c r="F6" s="61"/>
      <c r="G6" s="12"/>
      <c r="H6" s="64"/>
      <c r="I6" s="64"/>
    </row>
    <row r="7" spans="1:9" s="65" customFormat="1" ht="11.25" customHeight="1">
      <c r="A7" s="150" t="s">
        <v>0</v>
      </c>
      <c r="B7" s="150"/>
      <c r="C7" s="150"/>
      <c r="D7" s="150"/>
      <c r="E7" s="150"/>
      <c r="F7" s="150"/>
      <c r="G7" s="150"/>
      <c r="H7" s="150"/>
      <c r="I7" s="150"/>
    </row>
    <row r="8" spans="1:9" s="65" customFormat="1" ht="11.25" customHeight="1">
      <c r="A8" s="66"/>
      <c r="B8" s="66"/>
      <c r="C8" s="66"/>
      <c r="D8" s="67"/>
      <c r="E8" s="61"/>
      <c r="F8" s="61"/>
      <c r="G8" s="67"/>
      <c r="H8" s="68"/>
      <c r="I8" s="68"/>
    </row>
    <row r="9" spans="1:9" s="65" customFormat="1" ht="11.25" customHeight="1">
      <c r="A9" s="150" t="s">
        <v>165</v>
      </c>
      <c r="B9" s="150"/>
      <c r="C9" s="150"/>
      <c r="D9" s="150"/>
      <c r="E9" s="150"/>
      <c r="F9" s="150"/>
      <c r="G9" s="150"/>
      <c r="H9" s="150"/>
      <c r="I9" s="150"/>
    </row>
    <row r="10" spans="1:9" s="69" customFormat="1" ht="11.25" customHeight="1">
      <c r="A10" s="150" t="s">
        <v>172</v>
      </c>
      <c r="B10" s="150"/>
      <c r="C10" s="150"/>
      <c r="D10" s="150"/>
      <c r="E10" s="150"/>
      <c r="F10" s="150"/>
      <c r="G10" s="150"/>
      <c r="H10" s="150"/>
      <c r="I10" s="150"/>
    </row>
    <row r="11" spans="1:9" s="65" customFormat="1" ht="11.25" customHeight="1">
      <c r="A11" s="66"/>
      <c r="B11" s="66"/>
      <c r="C11" s="66"/>
      <c r="D11" s="67"/>
      <c r="E11" s="61"/>
      <c r="F11" s="61"/>
      <c r="G11" s="67"/>
      <c r="H11" s="68"/>
      <c r="I11" s="68"/>
    </row>
    <row r="12" spans="1:9" s="4" customFormat="1" ht="42.75" customHeight="1" thickBot="1">
      <c r="A12" s="1" t="s">
        <v>1</v>
      </c>
      <c r="B12" s="1" t="s">
        <v>2</v>
      </c>
      <c r="C12" s="1" t="s">
        <v>166</v>
      </c>
      <c r="D12" s="1" t="s">
        <v>3</v>
      </c>
      <c r="E12" s="2" t="s">
        <v>167</v>
      </c>
      <c r="F12" s="2" t="s">
        <v>168</v>
      </c>
      <c r="G12" s="3" t="s">
        <v>169</v>
      </c>
      <c r="H12" s="3" t="s">
        <v>173</v>
      </c>
      <c r="I12" s="3" t="s">
        <v>170</v>
      </c>
    </row>
    <row r="13" spans="1:9" s="6" customFormat="1" ht="10.5" customHeight="1" thickTop="1" thickBo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</row>
    <row r="14" spans="1:9" ht="17.100000000000001" customHeight="1" thickTop="1">
      <c r="A14" s="7" t="s">
        <v>4</v>
      </c>
      <c r="B14" s="8"/>
      <c r="C14" s="8"/>
      <c r="D14" s="9"/>
      <c r="E14" s="10"/>
      <c r="F14" s="10"/>
      <c r="G14" s="11">
        <f>+G15</f>
        <v>92730000</v>
      </c>
      <c r="H14" s="11">
        <f t="shared" ref="H14" si="0">+H15</f>
        <v>40219000</v>
      </c>
      <c r="I14" s="11">
        <f t="shared" ref="I14:I45" si="1">IF(G14&lt;&gt;0,H14/G14*100,0)</f>
        <v>43.372155720910172</v>
      </c>
    </row>
    <row r="15" spans="1:9" ht="17.100000000000001" customHeight="1">
      <c r="A15" s="13" t="s">
        <v>5</v>
      </c>
      <c r="B15" s="14"/>
      <c r="C15" s="14"/>
      <c r="D15" s="15"/>
      <c r="E15" s="16"/>
      <c r="F15" s="16"/>
      <c r="G15" s="17">
        <f>+G16+G97</f>
        <v>92730000</v>
      </c>
      <c r="H15" s="17">
        <f>+H16+H97</f>
        <v>40219000</v>
      </c>
      <c r="I15" s="17">
        <f t="shared" si="1"/>
        <v>43.372155720910172</v>
      </c>
    </row>
    <row r="16" spans="1:9" ht="17.100000000000001" customHeight="1">
      <c r="A16" s="18" t="s">
        <v>6</v>
      </c>
      <c r="B16" s="19"/>
      <c r="C16" s="19"/>
      <c r="D16" s="20"/>
      <c r="E16" s="21"/>
      <c r="F16" s="21"/>
      <c r="G16" s="22">
        <f>+G17+G18</f>
        <v>91830000</v>
      </c>
      <c r="H16" s="22">
        <f t="shared" ref="H16" si="2">+H17+H18</f>
        <v>40219000</v>
      </c>
      <c r="I16" s="22">
        <f t="shared" si="1"/>
        <v>43.797234019383644</v>
      </c>
    </row>
    <row r="17" spans="1:9" ht="17.100000000000001" customHeight="1">
      <c r="A17" s="23" t="s">
        <v>7</v>
      </c>
      <c r="B17" s="24"/>
      <c r="C17" s="24"/>
      <c r="D17" s="25"/>
      <c r="E17" s="26"/>
      <c r="F17" s="26"/>
      <c r="G17" s="27">
        <f>+G23+G25+G26+G31+G36+G38+G44+G46+G54+G56+G58+G60+G62+G64+G69+G71+G73+G75+G77+G79+G81+G83+G87+G88+G90+G91+G92</f>
        <v>49571000</v>
      </c>
      <c r="H17" s="27">
        <f>+H23+H25+H26+H31+H36+H38+H44+H46+H54+H56+H58+H60+H62+H64+H69+H71+H73+H75+H77+H79+H81+H83+H87+H88+H90+H91+H92</f>
        <v>6150000</v>
      </c>
      <c r="I17" s="27">
        <f t="shared" si="1"/>
        <v>12.40644731798834</v>
      </c>
    </row>
    <row r="18" spans="1:9" ht="17.100000000000001" customHeight="1">
      <c r="A18" s="23" t="s">
        <v>8</v>
      </c>
      <c r="B18" s="24"/>
      <c r="C18" s="24"/>
      <c r="D18" s="25"/>
      <c r="E18" s="26"/>
      <c r="F18" s="26"/>
      <c r="G18" s="27">
        <f>+G24+G27+G32+G37+G39+G43+G45+G47+G55+G57+G59+G61+G63+G65+G70+G72+G74+G76+G78+G80+G82+G89+G95+G96</f>
        <v>42259000</v>
      </c>
      <c r="H18" s="27">
        <f>+H24+H27+H32+H37+H39+H43+H45+H47+H55+H57+H59+H61+H63+H65+H70+H72+H74+H76+H78+H80+H82+H89+H95+H96</f>
        <v>34069000</v>
      </c>
      <c r="I18" s="27">
        <f t="shared" si="1"/>
        <v>80.619513003147262</v>
      </c>
    </row>
    <row r="19" spans="1:9" ht="17.100000000000001" customHeight="1">
      <c r="A19" s="28" t="s">
        <v>9</v>
      </c>
      <c r="B19" s="29"/>
      <c r="C19" s="29"/>
      <c r="D19" s="30"/>
      <c r="E19" s="31"/>
      <c r="F19" s="31"/>
      <c r="G19" s="32">
        <f>+G20+G28+G33+G40+G51+G66+G84+G94</f>
        <v>91830000</v>
      </c>
      <c r="H19" s="32">
        <f>+H20+H28+H33+H40+H51+H66+H84+H94</f>
        <v>40219000</v>
      </c>
      <c r="I19" s="32">
        <f t="shared" si="1"/>
        <v>43.797234019383644</v>
      </c>
    </row>
    <row r="20" spans="1:9" ht="17.100000000000001" customHeight="1">
      <c r="A20" s="33"/>
      <c r="B20" s="34" t="s">
        <v>10</v>
      </c>
      <c r="C20" s="34" t="s">
        <v>11</v>
      </c>
      <c r="D20" s="35" t="s">
        <v>12</v>
      </c>
      <c r="E20" s="36"/>
      <c r="F20" s="36"/>
      <c r="G20" s="37">
        <f>+G23+G24+G25+G26+G27</f>
        <v>65209000</v>
      </c>
      <c r="H20" s="37">
        <f t="shared" ref="H20" si="3">+H23+H24+H25+H26+H27</f>
        <v>31509000</v>
      </c>
      <c r="I20" s="37">
        <f t="shared" si="1"/>
        <v>48.320017175543249</v>
      </c>
    </row>
    <row r="21" spans="1:9" s="43" customFormat="1" ht="17.100000000000001" customHeight="1">
      <c r="A21" s="38"/>
      <c r="B21" s="39"/>
      <c r="C21" s="39" t="s">
        <v>11</v>
      </c>
      <c r="D21" s="40" t="s">
        <v>12</v>
      </c>
      <c r="E21" s="41" t="s">
        <v>13</v>
      </c>
      <c r="F21" s="41"/>
      <c r="G21" s="42">
        <f>+G23+G25+G26</f>
        <v>34400000</v>
      </c>
      <c r="H21" s="42">
        <f t="shared" ref="H21" si="4">+H23+H25+H26</f>
        <v>5350000</v>
      </c>
      <c r="I21" s="42">
        <f t="shared" si="1"/>
        <v>15.552325581395349</v>
      </c>
    </row>
    <row r="22" spans="1:9" s="43" customFormat="1" ht="17.100000000000001" customHeight="1">
      <c r="A22" s="38"/>
      <c r="B22" s="39"/>
      <c r="C22" s="39" t="s">
        <v>11</v>
      </c>
      <c r="D22" s="40" t="s">
        <v>12</v>
      </c>
      <c r="E22" s="41" t="s">
        <v>14</v>
      </c>
      <c r="F22" s="41"/>
      <c r="G22" s="42">
        <f>+G24+G27</f>
        <v>30809000</v>
      </c>
      <c r="H22" s="42">
        <f t="shared" ref="H22" si="5">+H24+H27</f>
        <v>26159000</v>
      </c>
      <c r="I22" s="42">
        <f t="shared" si="1"/>
        <v>84.907007692557372</v>
      </c>
    </row>
    <row r="23" spans="1:9" ht="17.100000000000001" customHeight="1">
      <c r="A23" s="44">
        <v>1</v>
      </c>
      <c r="B23" s="45" t="s">
        <v>15</v>
      </c>
      <c r="C23" s="45" t="s">
        <v>16</v>
      </c>
      <c r="D23" s="46" t="s">
        <v>17</v>
      </c>
      <c r="E23" s="47" t="s">
        <v>13</v>
      </c>
      <c r="F23" s="47" t="s">
        <v>18</v>
      </c>
      <c r="G23" s="48">
        <v>33000000</v>
      </c>
      <c r="H23" s="48">
        <f>4500000</f>
        <v>4500000</v>
      </c>
      <c r="I23" s="48">
        <f t="shared" si="1"/>
        <v>13.636363636363635</v>
      </c>
    </row>
    <row r="24" spans="1:9" ht="17.100000000000001" customHeight="1">
      <c r="A24" s="44">
        <v>2</v>
      </c>
      <c r="B24" s="45" t="s">
        <v>19</v>
      </c>
      <c r="C24" s="45" t="s">
        <v>16</v>
      </c>
      <c r="D24" s="46" t="s">
        <v>17</v>
      </c>
      <c r="E24" s="47" t="s">
        <v>14</v>
      </c>
      <c r="F24" s="47" t="s">
        <v>18</v>
      </c>
      <c r="G24" s="48">
        <v>29309000</v>
      </c>
      <c r="H24" s="48">
        <f>9500000+4500000+5000000+5809000</f>
        <v>24809000</v>
      </c>
      <c r="I24" s="48">
        <f t="shared" si="1"/>
        <v>84.646354362141324</v>
      </c>
    </row>
    <row r="25" spans="1:9" ht="17.100000000000001" customHeight="1">
      <c r="A25" s="44">
        <v>3</v>
      </c>
      <c r="B25" s="45" t="s">
        <v>20</v>
      </c>
      <c r="C25" s="45" t="s">
        <v>21</v>
      </c>
      <c r="D25" s="46" t="s">
        <v>22</v>
      </c>
      <c r="E25" s="47" t="s">
        <v>13</v>
      </c>
      <c r="F25" s="47" t="s">
        <v>18</v>
      </c>
      <c r="G25" s="48">
        <v>200000</v>
      </c>
      <c r="H25" s="48">
        <f>200000</f>
        <v>200000</v>
      </c>
      <c r="I25" s="48">
        <f t="shared" si="1"/>
        <v>100</v>
      </c>
    </row>
    <row r="26" spans="1:9" ht="17.100000000000001" customHeight="1">
      <c r="A26" s="44">
        <v>4</v>
      </c>
      <c r="B26" s="45" t="s">
        <v>23</v>
      </c>
      <c r="C26" s="45" t="s">
        <v>24</v>
      </c>
      <c r="D26" s="46" t="s">
        <v>25</v>
      </c>
      <c r="E26" s="47" t="s">
        <v>13</v>
      </c>
      <c r="F26" s="47" t="s">
        <v>18</v>
      </c>
      <c r="G26" s="48">
        <v>1200000</v>
      </c>
      <c r="H26" s="48">
        <f>650000</f>
        <v>650000</v>
      </c>
      <c r="I26" s="48">
        <f t="shared" si="1"/>
        <v>54.166666666666664</v>
      </c>
    </row>
    <row r="27" spans="1:9" ht="17.100000000000001" customHeight="1">
      <c r="A27" s="44">
        <v>5</v>
      </c>
      <c r="B27" s="45" t="s">
        <v>26</v>
      </c>
      <c r="C27" s="45" t="s">
        <v>24</v>
      </c>
      <c r="D27" s="46" t="s">
        <v>25</v>
      </c>
      <c r="E27" s="47" t="s">
        <v>14</v>
      </c>
      <c r="F27" s="47" t="s">
        <v>18</v>
      </c>
      <c r="G27" s="48">
        <v>1500000</v>
      </c>
      <c r="H27" s="48">
        <f>550000+250000+250000+300000</f>
        <v>1350000</v>
      </c>
      <c r="I27" s="48">
        <f t="shared" si="1"/>
        <v>90</v>
      </c>
    </row>
    <row r="28" spans="1:9" ht="17.100000000000001" customHeight="1">
      <c r="A28" s="49"/>
      <c r="B28" s="34" t="s">
        <v>10</v>
      </c>
      <c r="C28" s="34" t="s">
        <v>27</v>
      </c>
      <c r="D28" s="35" t="s">
        <v>28</v>
      </c>
      <c r="E28" s="36"/>
      <c r="F28" s="36"/>
      <c r="G28" s="37">
        <f>+G31+G32</f>
        <v>3700000</v>
      </c>
      <c r="H28" s="37">
        <f t="shared" ref="H28" si="6">+H31+H32</f>
        <v>1100000</v>
      </c>
      <c r="I28" s="37">
        <f t="shared" si="1"/>
        <v>29.72972972972973</v>
      </c>
    </row>
    <row r="29" spans="1:9" s="43" customFormat="1" ht="17.100000000000001" customHeight="1">
      <c r="A29" s="50"/>
      <c r="B29" s="39"/>
      <c r="C29" s="39" t="s">
        <v>27</v>
      </c>
      <c r="D29" s="40" t="s">
        <v>28</v>
      </c>
      <c r="E29" s="41" t="s">
        <v>13</v>
      </c>
      <c r="F29" s="41"/>
      <c r="G29" s="42">
        <f>+G31</f>
        <v>3000000</v>
      </c>
      <c r="H29" s="42">
        <f t="shared" ref="H29:H30" si="7">+H31</f>
        <v>100000</v>
      </c>
      <c r="I29" s="42">
        <f t="shared" si="1"/>
        <v>3.3333333333333335</v>
      </c>
    </row>
    <row r="30" spans="1:9" s="43" customFormat="1" ht="17.100000000000001" customHeight="1">
      <c r="A30" s="50"/>
      <c r="B30" s="39"/>
      <c r="C30" s="39" t="s">
        <v>27</v>
      </c>
      <c r="D30" s="40" t="s">
        <v>28</v>
      </c>
      <c r="E30" s="41" t="s">
        <v>14</v>
      </c>
      <c r="F30" s="41"/>
      <c r="G30" s="42">
        <f>+G32</f>
        <v>700000</v>
      </c>
      <c r="H30" s="42">
        <f t="shared" si="7"/>
        <v>1000000</v>
      </c>
      <c r="I30" s="42">
        <f t="shared" si="1"/>
        <v>142.85714285714286</v>
      </c>
    </row>
    <row r="31" spans="1:9" ht="17.100000000000001" customHeight="1">
      <c r="A31" s="44">
        <v>6</v>
      </c>
      <c r="B31" s="45" t="s">
        <v>29</v>
      </c>
      <c r="C31" s="45" t="s">
        <v>30</v>
      </c>
      <c r="D31" s="46" t="s">
        <v>28</v>
      </c>
      <c r="E31" s="47" t="s">
        <v>13</v>
      </c>
      <c r="F31" s="47" t="s">
        <v>18</v>
      </c>
      <c r="G31" s="48">
        <v>3000000</v>
      </c>
      <c r="H31" s="48">
        <f>100000</f>
        <v>100000</v>
      </c>
      <c r="I31" s="48">
        <f t="shared" si="1"/>
        <v>3.3333333333333335</v>
      </c>
    </row>
    <row r="32" spans="1:9" ht="17.100000000000001" customHeight="1">
      <c r="A32" s="44">
        <v>7</v>
      </c>
      <c r="B32" s="45" t="s">
        <v>31</v>
      </c>
      <c r="C32" s="45" t="s">
        <v>30</v>
      </c>
      <c r="D32" s="46" t="s">
        <v>28</v>
      </c>
      <c r="E32" s="47" t="s">
        <v>14</v>
      </c>
      <c r="F32" s="47" t="s">
        <v>18</v>
      </c>
      <c r="G32" s="48">
        <v>700000</v>
      </c>
      <c r="H32" s="48">
        <f>700000+300000</f>
        <v>1000000</v>
      </c>
      <c r="I32" s="48">
        <f t="shared" si="1"/>
        <v>142.85714285714286</v>
      </c>
    </row>
    <row r="33" spans="1:9" ht="17.100000000000001" customHeight="1">
      <c r="A33" s="51"/>
      <c r="B33" s="52" t="s">
        <v>10</v>
      </c>
      <c r="C33" s="52" t="s">
        <v>32</v>
      </c>
      <c r="D33" s="53" t="s">
        <v>33</v>
      </c>
      <c r="E33" s="54"/>
      <c r="F33" s="54"/>
      <c r="G33" s="55">
        <f>+G36+G37+G38+G39</f>
        <v>13550000</v>
      </c>
      <c r="H33" s="55">
        <f t="shared" ref="H33" si="8">+H36+H37+H38+H39</f>
        <v>6900000</v>
      </c>
      <c r="I33" s="55">
        <f t="shared" si="1"/>
        <v>50.922509225092249</v>
      </c>
    </row>
    <row r="34" spans="1:9" s="43" customFormat="1" ht="17.100000000000001" customHeight="1">
      <c r="A34" s="50"/>
      <c r="B34" s="39"/>
      <c r="C34" s="39" t="s">
        <v>32</v>
      </c>
      <c r="D34" s="40" t="s">
        <v>33</v>
      </c>
      <c r="E34" s="41" t="s">
        <v>13</v>
      </c>
      <c r="F34" s="41"/>
      <c r="G34" s="42">
        <f>+G36+G38</f>
        <v>7000000</v>
      </c>
      <c r="H34" s="42">
        <f t="shared" ref="H34:H35" si="9">+H36+H38</f>
        <v>700000</v>
      </c>
      <c r="I34" s="42">
        <f t="shared" si="1"/>
        <v>10</v>
      </c>
    </row>
    <row r="35" spans="1:9" s="43" customFormat="1" ht="17.100000000000001" customHeight="1">
      <c r="A35" s="50"/>
      <c r="B35" s="39"/>
      <c r="C35" s="39" t="s">
        <v>32</v>
      </c>
      <c r="D35" s="40" t="s">
        <v>33</v>
      </c>
      <c r="E35" s="41" t="s">
        <v>14</v>
      </c>
      <c r="F35" s="41"/>
      <c r="G35" s="42">
        <f>+G37+G39</f>
        <v>6550000</v>
      </c>
      <c r="H35" s="42">
        <f t="shared" si="9"/>
        <v>6200000</v>
      </c>
      <c r="I35" s="42">
        <f t="shared" si="1"/>
        <v>94.656488549618317</v>
      </c>
    </row>
    <row r="36" spans="1:9" ht="17.100000000000001" customHeight="1">
      <c r="A36" s="44">
        <v>8</v>
      </c>
      <c r="B36" s="45" t="s">
        <v>34</v>
      </c>
      <c r="C36" s="45" t="s">
        <v>35</v>
      </c>
      <c r="D36" s="46" t="s">
        <v>36</v>
      </c>
      <c r="E36" s="47" t="s">
        <v>13</v>
      </c>
      <c r="F36" s="47" t="s">
        <v>18</v>
      </c>
      <c r="G36" s="48">
        <v>2000000</v>
      </c>
      <c r="H36" s="48">
        <f>200000</f>
        <v>200000</v>
      </c>
      <c r="I36" s="48">
        <f t="shared" si="1"/>
        <v>10</v>
      </c>
    </row>
    <row r="37" spans="1:9" ht="17.100000000000001" customHeight="1">
      <c r="A37" s="44">
        <v>9</v>
      </c>
      <c r="B37" s="45" t="s">
        <v>37</v>
      </c>
      <c r="C37" s="45" t="s">
        <v>35</v>
      </c>
      <c r="D37" s="46" t="s">
        <v>36</v>
      </c>
      <c r="E37" s="47" t="s">
        <v>14</v>
      </c>
      <c r="F37" s="47" t="s">
        <v>18</v>
      </c>
      <c r="G37" s="48">
        <v>2182000</v>
      </c>
      <c r="H37" s="48">
        <f>1700000+400000+400000+182000</f>
        <v>2682000</v>
      </c>
      <c r="I37" s="48">
        <f t="shared" si="1"/>
        <v>122.91475710357471</v>
      </c>
    </row>
    <row r="38" spans="1:9" ht="22.5">
      <c r="A38" s="44">
        <v>10</v>
      </c>
      <c r="B38" s="45" t="s">
        <v>38</v>
      </c>
      <c r="C38" s="45" t="s">
        <v>39</v>
      </c>
      <c r="D38" s="46" t="s">
        <v>40</v>
      </c>
      <c r="E38" s="47" t="s">
        <v>13</v>
      </c>
      <c r="F38" s="47" t="s">
        <v>18</v>
      </c>
      <c r="G38" s="48">
        <v>5000000</v>
      </c>
      <c r="H38" s="48">
        <f>500000</f>
        <v>500000</v>
      </c>
      <c r="I38" s="48">
        <f t="shared" si="1"/>
        <v>10</v>
      </c>
    </row>
    <row r="39" spans="1:9" ht="22.5">
      <c r="A39" s="44">
        <v>11</v>
      </c>
      <c r="B39" s="45" t="s">
        <v>41</v>
      </c>
      <c r="C39" s="45" t="s">
        <v>39</v>
      </c>
      <c r="D39" s="46" t="s">
        <v>40</v>
      </c>
      <c r="E39" s="47" t="s">
        <v>14</v>
      </c>
      <c r="F39" s="47" t="s">
        <v>18</v>
      </c>
      <c r="G39" s="48">
        <v>4368000</v>
      </c>
      <c r="H39" s="48">
        <f>1650000+750000+800000+318000</f>
        <v>3518000</v>
      </c>
      <c r="I39" s="48">
        <f t="shared" si="1"/>
        <v>80.540293040293037</v>
      </c>
    </row>
    <row r="40" spans="1:9" ht="17.100000000000001" customHeight="1">
      <c r="A40" s="49"/>
      <c r="B40" s="34" t="s">
        <v>10</v>
      </c>
      <c r="C40" s="34" t="s">
        <v>42</v>
      </c>
      <c r="D40" s="35" t="s">
        <v>43</v>
      </c>
      <c r="E40" s="36"/>
      <c r="F40" s="36"/>
      <c r="G40" s="37">
        <f>+G43+G44+G45+G46+G47</f>
        <v>2082000</v>
      </c>
      <c r="H40" s="37">
        <f t="shared" ref="H40" si="10">+H43+H44+H45+H46+H47</f>
        <v>710000</v>
      </c>
      <c r="I40" s="37">
        <f t="shared" si="1"/>
        <v>34.101825168107588</v>
      </c>
    </row>
    <row r="41" spans="1:9" ht="17.100000000000001" customHeight="1">
      <c r="A41" s="50"/>
      <c r="B41" s="39"/>
      <c r="C41" s="39">
        <v>321</v>
      </c>
      <c r="D41" s="40" t="s">
        <v>43</v>
      </c>
      <c r="E41" s="41" t="s">
        <v>13</v>
      </c>
      <c r="F41" s="41"/>
      <c r="G41" s="42">
        <f>+G44+G46</f>
        <v>659000</v>
      </c>
      <c r="H41" s="42">
        <f t="shared" ref="H41" si="11">+H44+H46</f>
        <v>0</v>
      </c>
      <c r="I41" s="42">
        <f t="shared" si="1"/>
        <v>0</v>
      </c>
    </row>
    <row r="42" spans="1:9" ht="17.100000000000001" customHeight="1">
      <c r="A42" s="50"/>
      <c r="B42" s="39"/>
      <c r="C42" s="39">
        <v>321</v>
      </c>
      <c r="D42" s="40" t="s">
        <v>43</v>
      </c>
      <c r="E42" s="41" t="s">
        <v>14</v>
      </c>
      <c r="F42" s="41"/>
      <c r="G42" s="42">
        <f>+G43+G45+G47</f>
        <v>1423000</v>
      </c>
      <c r="H42" s="42">
        <f t="shared" ref="H42" si="12">+H43+H45+H47</f>
        <v>710000</v>
      </c>
      <c r="I42" s="42">
        <f t="shared" si="1"/>
        <v>49.894588896697115</v>
      </c>
    </row>
    <row r="43" spans="1:9" ht="17.100000000000001" customHeight="1">
      <c r="A43" s="44">
        <v>12</v>
      </c>
      <c r="B43" s="45" t="s">
        <v>44</v>
      </c>
      <c r="C43" s="45" t="s">
        <v>45</v>
      </c>
      <c r="D43" s="46" t="s">
        <v>46</v>
      </c>
      <c r="E43" s="47" t="s">
        <v>14</v>
      </c>
      <c r="F43" s="47" t="s">
        <v>18</v>
      </c>
      <c r="G43" s="48">
        <v>200000</v>
      </c>
      <c r="H43" s="48">
        <v>0</v>
      </c>
      <c r="I43" s="48">
        <f t="shared" si="1"/>
        <v>0</v>
      </c>
    </row>
    <row r="44" spans="1:9" ht="22.5">
      <c r="A44" s="44">
        <v>13</v>
      </c>
      <c r="B44" s="45" t="s">
        <v>47</v>
      </c>
      <c r="C44" s="45" t="s">
        <v>48</v>
      </c>
      <c r="D44" s="46" t="s">
        <v>49</v>
      </c>
      <c r="E44" s="47" t="s">
        <v>13</v>
      </c>
      <c r="F44" s="47" t="s">
        <v>18</v>
      </c>
      <c r="G44" s="48">
        <v>654000</v>
      </c>
      <c r="H44" s="48">
        <v>0</v>
      </c>
      <c r="I44" s="48">
        <f t="shared" si="1"/>
        <v>0</v>
      </c>
    </row>
    <row r="45" spans="1:9" ht="22.5">
      <c r="A45" s="44">
        <v>14</v>
      </c>
      <c r="B45" s="45" t="s">
        <v>50</v>
      </c>
      <c r="C45" s="45" t="s">
        <v>48</v>
      </c>
      <c r="D45" s="46" t="s">
        <v>49</v>
      </c>
      <c r="E45" s="47" t="s">
        <v>14</v>
      </c>
      <c r="F45" s="47" t="s">
        <v>18</v>
      </c>
      <c r="G45" s="48">
        <v>1140000</v>
      </c>
      <c r="H45" s="48">
        <f>430000+120000+100000+60000</f>
        <v>710000</v>
      </c>
      <c r="I45" s="48">
        <f t="shared" si="1"/>
        <v>62.280701754385973</v>
      </c>
    </row>
    <row r="46" spans="1:9" ht="17.100000000000001" customHeight="1">
      <c r="A46" s="44">
        <v>15</v>
      </c>
      <c r="B46" s="45" t="s">
        <v>51</v>
      </c>
      <c r="C46" s="45" t="s">
        <v>52</v>
      </c>
      <c r="D46" s="46" t="s">
        <v>53</v>
      </c>
      <c r="E46" s="47" t="s">
        <v>13</v>
      </c>
      <c r="F46" s="47" t="s">
        <v>18</v>
      </c>
      <c r="G46" s="48">
        <v>5000</v>
      </c>
      <c r="H46" s="48">
        <v>0</v>
      </c>
      <c r="I46" s="48">
        <f t="shared" ref="I46:I65" si="13">IF(G46&lt;&gt;0,H46/G46*100,0)</f>
        <v>0</v>
      </c>
    </row>
    <row r="47" spans="1:9" ht="17.100000000000001" customHeight="1">
      <c r="A47" s="44">
        <v>16</v>
      </c>
      <c r="B47" s="45" t="s">
        <v>54</v>
      </c>
      <c r="C47" s="45" t="s">
        <v>52</v>
      </c>
      <c r="D47" s="46" t="s">
        <v>53</v>
      </c>
      <c r="E47" s="47" t="s">
        <v>14</v>
      </c>
      <c r="F47" s="47" t="s">
        <v>18</v>
      </c>
      <c r="G47" s="48">
        <v>83000</v>
      </c>
      <c r="H47" s="48">
        <v>0</v>
      </c>
      <c r="I47" s="48">
        <f t="shared" si="13"/>
        <v>0</v>
      </c>
    </row>
    <row r="48" spans="1:9" ht="17.100000000000001" customHeight="1">
      <c r="A48" s="44"/>
      <c r="B48" s="45"/>
      <c r="C48" s="45"/>
      <c r="D48" s="46"/>
      <c r="E48" s="47"/>
      <c r="F48" s="47"/>
      <c r="G48" s="48"/>
      <c r="H48" s="48"/>
      <c r="I48" s="48"/>
    </row>
    <row r="49" spans="1:9" ht="17.100000000000001" customHeight="1">
      <c r="A49" s="44"/>
      <c r="B49" s="45"/>
      <c r="C49" s="45"/>
      <c r="D49" s="46"/>
      <c r="E49" s="47"/>
      <c r="F49" s="47"/>
      <c r="G49" s="48"/>
      <c r="H49" s="48"/>
      <c r="I49" s="48"/>
    </row>
    <row r="50" spans="1:9" ht="17.100000000000001" customHeight="1">
      <c r="A50" s="44"/>
      <c r="B50" s="45"/>
      <c r="C50" s="45"/>
      <c r="D50" s="46"/>
      <c r="E50" s="47"/>
      <c r="F50" s="47"/>
      <c r="G50" s="48"/>
      <c r="H50" s="48"/>
      <c r="I50" s="48"/>
    </row>
    <row r="51" spans="1:9" ht="17.100000000000001" customHeight="1">
      <c r="A51" s="49"/>
      <c r="B51" s="34" t="s">
        <v>10</v>
      </c>
      <c r="C51" s="34" t="s">
        <v>55</v>
      </c>
      <c r="D51" s="35" t="s">
        <v>56</v>
      </c>
      <c r="E51" s="36"/>
      <c r="F51" s="36"/>
      <c r="G51" s="37">
        <f>+G54+G55+G56+G57+G58+G59+G60+G61+G62+G63+G64+G65</f>
        <v>4091000</v>
      </c>
      <c r="H51" s="37">
        <f t="shared" ref="H51" si="14">+H54+H55+H56+H57+H58+H59+H60+H61+H62+H63+H64+H65</f>
        <v>0</v>
      </c>
      <c r="I51" s="37">
        <f t="shared" si="13"/>
        <v>0</v>
      </c>
    </row>
    <row r="52" spans="1:9" ht="17.100000000000001" customHeight="1">
      <c r="A52" s="50"/>
      <c r="B52" s="39"/>
      <c r="C52" s="39">
        <v>322</v>
      </c>
      <c r="D52" s="40" t="s">
        <v>56</v>
      </c>
      <c r="E52" s="41" t="s">
        <v>13</v>
      </c>
      <c r="F52" s="41"/>
      <c r="G52" s="42">
        <f>+G54+G56+G58+G60+G62+G64</f>
        <v>2270000</v>
      </c>
      <c r="H52" s="42">
        <f t="shared" ref="H52:H53" si="15">+H54+H56+H58+H60+H62+H64</f>
        <v>0</v>
      </c>
      <c r="I52" s="42">
        <f t="shared" si="13"/>
        <v>0</v>
      </c>
    </row>
    <row r="53" spans="1:9" ht="17.100000000000001" customHeight="1">
      <c r="A53" s="50"/>
      <c r="B53" s="39"/>
      <c r="C53" s="39">
        <v>322</v>
      </c>
      <c r="D53" s="40" t="s">
        <v>56</v>
      </c>
      <c r="E53" s="41" t="s">
        <v>14</v>
      </c>
      <c r="F53" s="41"/>
      <c r="G53" s="42">
        <f>+G55+G57+G59+G61+G63+G65</f>
        <v>1821000</v>
      </c>
      <c r="H53" s="42">
        <f t="shared" si="15"/>
        <v>0</v>
      </c>
      <c r="I53" s="42">
        <f t="shared" si="13"/>
        <v>0</v>
      </c>
    </row>
    <row r="54" spans="1:9" ht="17.100000000000001" customHeight="1">
      <c r="A54" s="44">
        <v>17</v>
      </c>
      <c r="B54" s="45" t="s">
        <v>57</v>
      </c>
      <c r="C54" s="45" t="s">
        <v>58</v>
      </c>
      <c r="D54" s="46" t="s">
        <v>59</v>
      </c>
      <c r="E54" s="47" t="s">
        <v>13</v>
      </c>
      <c r="F54" s="47" t="s">
        <v>18</v>
      </c>
      <c r="G54" s="48">
        <v>80000</v>
      </c>
      <c r="H54" s="48">
        <v>0</v>
      </c>
      <c r="I54" s="48">
        <f t="shared" si="13"/>
        <v>0</v>
      </c>
    </row>
    <row r="55" spans="1:9" ht="17.100000000000001" customHeight="1">
      <c r="A55" s="44">
        <v>18</v>
      </c>
      <c r="B55" s="45" t="s">
        <v>60</v>
      </c>
      <c r="C55" s="45" t="s">
        <v>58</v>
      </c>
      <c r="D55" s="46" t="s">
        <v>59</v>
      </c>
      <c r="E55" s="47" t="s">
        <v>14</v>
      </c>
      <c r="F55" s="47" t="s">
        <v>18</v>
      </c>
      <c r="G55" s="48">
        <v>158000</v>
      </c>
      <c r="H55" s="48">
        <v>0</v>
      </c>
      <c r="I55" s="48">
        <f t="shared" si="13"/>
        <v>0</v>
      </c>
    </row>
    <row r="56" spans="1:9" ht="17.100000000000001" customHeight="1">
      <c r="A56" s="44">
        <v>19</v>
      </c>
      <c r="B56" s="45" t="s">
        <v>61</v>
      </c>
      <c r="C56" s="45" t="s">
        <v>62</v>
      </c>
      <c r="D56" s="46" t="s">
        <v>63</v>
      </c>
      <c r="E56" s="47" t="s">
        <v>13</v>
      </c>
      <c r="F56" s="47" t="s">
        <v>18</v>
      </c>
      <c r="G56" s="48">
        <v>140000</v>
      </c>
      <c r="H56" s="48">
        <v>0</v>
      </c>
      <c r="I56" s="48">
        <f t="shared" si="13"/>
        <v>0</v>
      </c>
    </row>
    <row r="57" spans="1:9" ht="17.100000000000001" customHeight="1">
      <c r="A57" s="44">
        <v>20</v>
      </c>
      <c r="B57" s="45" t="s">
        <v>64</v>
      </c>
      <c r="C57" s="45" t="s">
        <v>62</v>
      </c>
      <c r="D57" s="46" t="s">
        <v>63</v>
      </c>
      <c r="E57" s="47" t="s">
        <v>14</v>
      </c>
      <c r="F57" s="47" t="s">
        <v>18</v>
      </c>
      <c r="G57" s="48">
        <v>33000</v>
      </c>
      <c r="H57" s="48">
        <v>0</v>
      </c>
      <c r="I57" s="48">
        <f t="shared" si="13"/>
        <v>0</v>
      </c>
    </row>
    <row r="58" spans="1:9" ht="17.100000000000001" customHeight="1">
      <c r="A58" s="44">
        <v>21</v>
      </c>
      <c r="B58" s="45" t="s">
        <v>65</v>
      </c>
      <c r="C58" s="45" t="s">
        <v>66</v>
      </c>
      <c r="D58" s="46" t="s">
        <v>67</v>
      </c>
      <c r="E58" s="47" t="s">
        <v>13</v>
      </c>
      <c r="F58" s="47" t="s">
        <v>18</v>
      </c>
      <c r="G58" s="48">
        <v>300000</v>
      </c>
      <c r="H58" s="48">
        <v>0</v>
      </c>
      <c r="I58" s="48">
        <f t="shared" si="13"/>
        <v>0</v>
      </c>
    </row>
    <row r="59" spans="1:9" ht="17.100000000000001" customHeight="1">
      <c r="A59" s="44">
        <v>22</v>
      </c>
      <c r="B59" s="45" t="s">
        <v>68</v>
      </c>
      <c r="C59" s="45" t="s">
        <v>66</v>
      </c>
      <c r="D59" s="46" t="s">
        <v>67</v>
      </c>
      <c r="E59" s="47" t="s">
        <v>14</v>
      </c>
      <c r="F59" s="47" t="s">
        <v>18</v>
      </c>
      <c r="G59" s="48">
        <v>1166000</v>
      </c>
      <c r="H59" s="48">
        <v>0</v>
      </c>
      <c r="I59" s="48">
        <f t="shared" si="13"/>
        <v>0</v>
      </c>
    </row>
    <row r="60" spans="1:9" ht="22.5">
      <c r="A60" s="44">
        <v>23</v>
      </c>
      <c r="B60" s="45" t="s">
        <v>69</v>
      </c>
      <c r="C60" s="45" t="s">
        <v>70</v>
      </c>
      <c r="D60" s="46" t="s">
        <v>71</v>
      </c>
      <c r="E60" s="47" t="s">
        <v>13</v>
      </c>
      <c r="F60" s="47" t="s">
        <v>18</v>
      </c>
      <c r="G60" s="48">
        <v>400000</v>
      </c>
      <c r="H60" s="48">
        <v>0</v>
      </c>
      <c r="I60" s="48">
        <f t="shared" si="13"/>
        <v>0</v>
      </c>
    </row>
    <row r="61" spans="1:9" ht="22.5">
      <c r="A61" s="44">
        <v>24</v>
      </c>
      <c r="B61" s="45" t="s">
        <v>72</v>
      </c>
      <c r="C61" s="45" t="s">
        <v>70</v>
      </c>
      <c r="D61" s="46" t="s">
        <v>71</v>
      </c>
      <c r="E61" s="47" t="s">
        <v>14</v>
      </c>
      <c r="F61" s="47" t="s">
        <v>18</v>
      </c>
      <c r="G61" s="48">
        <v>290000</v>
      </c>
      <c r="H61" s="48">
        <v>0</v>
      </c>
      <c r="I61" s="48">
        <f t="shared" si="13"/>
        <v>0</v>
      </c>
    </row>
    <row r="62" spans="1:9" ht="17.100000000000001" customHeight="1">
      <c r="A62" s="44">
        <v>25</v>
      </c>
      <c r="B62" s="45" t="s">
        <v>73</v>
      </c>
      <c r="C62" s="45" t="s">
        <v>74</v>
      </c>
      <c r="D62" s="46" t="s">
        <v>75</v>
      </c>
      <c r="E62" s="47" t="s">
        <v>13</v>
      </c>
      <c r="F62" s="47" t="s">
        <v>18</v>
      </c>
      <c r="G62" s="48">
        <v>350000</v>
      </c>
      <c r="H62" s="48">
        <v>0</v>
      </c>
      <c r="I62" s="48">
        <f t="shared" si="13"/>
        <v>0</v>
      </c>
    </row>
    <row r="63" spans="1:9" ht="17.100000000000001" customHeight="1">
      <c r="A63" s="44">
        <v>26</v>
      </c>
      <c r="B63" s="45" t="s">
        <v>76</v>
      </c>
      <c r="C63" s="45" t="s">
        <v>74</v>
      </c>
      <c r="D63" s="46" t="s">
        <v>75</v>
      </c>
      <c r="E63" s="47" t="s">
        <v>14</v>
      </c>
      <c r="F63" s="47" t="s">
        <v>18</v>
      </c>
      <c r="G63" s="48">
        <v>64000</v>
      </c>
      <c r="H63" s="48">
        <v>0</v>
      </c>
      <c r="I63" s="48">
        <f t="shared" si="13"/>
        <v>0</v>
      </c>
    </row>
    <row r="64" spans="1:9" ht="17.100000000000001" customHeight="1">
      <c r="A64" s="44">
        <v>27</v>
      </c>
      <c r="B64" s="45" t="s">
        <v>77</v>
      </c>
      <c r="C64" s="45" t="s">
        <v>78</v>
      </c>
      <c r="D64" s="46" t="s">
        <v>79</v>
      </c>
      <c r="E64" s="47" t="s">
        <v>13</v>
      </c>
      <c r="F64" s="47" t="s">
        <v>18</v>
      </c>
      <c r="G64" s="48">
        <v>1000000</v>
      </c>
      <c r="H64" s="48">
        <v>0</v>
      </c>
      <c r="I64" s="48">
        <f t="shared" si="13"/>
        <v>0</v>
      </c>
    </row>
    <row r="65" spans="1:9" ht="17.100000000000001" customHeight="1">
      <c r="A65" s="44">
        <v>28</v>
      </c>
      <c r="B65" s="45" t="s">
        <v>80</v>
      </c>
      <c r="C65" s="45" t="s">
        <v>78</v>
      </c>
      <c r="D65" s="46" t="s">
        <v>79</v>
      </c>
      <c r="E65" s="47" t="s">
        <v>14</v>
      </c>
      <c r="F65" s="47" t="s">
        <v>18</v>
      </c>
      <c r="G65" s="48">
        <v>110000</v>
      </c>
      <c r="H65" s="48">
        <v>0</v>
      </c>
      <c r="I65" s="48">
        <f t="shared" si="13"/>
        <v>0</v>
      </c>
    </row>
    <row r="66" spans="1:9" ht="17.100000000000001" customHeight="1">
      <c r="A66" s="49"/>
      <c r="B66" s="34" t="s">
        <v>10</v>
      </c>
      <c r="C66" s="34" t="s">
        <v>81</v>
      </c>
      <c r="D66" s="35" t="s">
        <v>82</v>
      </c>
      <c r="E66" s="36"/>
      <c r="F66" s="36"/>
      <c r="G66" s="37">
        <f>+G69+G70+G71+G72+G73+G74+G75+G76+G77+G78+G79+G80+G81+G82+G83</f>
        <v>2784000</v>
      </c>
      <c r="H66" s="37">
        <f t="shared" ref="H66" si="16">+H69+H70+H71+H72+H73+H74+H75+H76+H77+H78+H79+H80+H81+H82+H83</f>
        <v>0</v>
      </c>
      <c r="I66" s="37">
        <f t="shared" ref="I66:I109" si="17">IF(G66&lt;&gt;0,H66/G66*100,0)</f>
        <v>0</v>
      </c>
    </row>
    <row r="67" spans="1:9" ht="17.100000000000001" customHeight="1">
      <c r="A67" s="50"/>
      <c r="B67" s="39"/>
      <c r="C67" s="39" t="s">
        <v>81</v>
      </c>
      <c r="D67" s="40" t="s">
        <v>82</v>
      </c>
      <c r="E67" s="41" t="s">
        <v>13</v>
      </c>
      <c r="F67" s="41"/>
      <c r="G67" s="42">
        <f>+G69+G71+G73+G75+G77+G79+G81+G83</f>
        <v>2078000</v>
      </c>
      <c r="H67" s="42">
        <f t="shared" ref="H67" si="18">+H69+H71+H73+H75+H77+H79+H81+H83</f>
        <v>0</v>
      </c>
      <c r="I67" s="42">
        <f t="shared" si="17"/>
        <v>0</v>
      </c>
    </row>
    <row r="68" spans="1:9" ht="17.100000000000001" customHeight="1">
      <c r="A68" s="50"/>
      <c r="B68" s="39"/>
      <c r="C68" s="39" t="s">
        <v>81</v>
      </c>
      <c r="D68" s="40" t="s">
        <v>82</v>
      </c>
      <c r="E68" s="41" t="s">
        <v>14</v>
      </c>
      <c r="F68" s="41"/>
      <c r="G68" s="42">
        <f>+G70+G72+G74+G76+G78+G80+G82</f>
        <v>706000</v>
      </c>
      <c r="H68" s="42">
        <f t="shared" ref="H68" si="19">+H70+H72+H74+H76+H78+H80+H82</f>
        <v>0</v>
      </c>
      <c r="I68" s="42">
        <f t="shared" si="17"/>
        <v>0</v>
      </c>
    </row>
    <row r="69" spans="1:9" ht="17.100000000000001" customHeight="1">
      <c r="A69" s="44">
        <v>29</v>
      </c>
      <c r="B69" s="45" t="s">
        <v>83</v>
      </c>
      <c r="C69" s="45" t="s">
        <v>84</v>
      </c>
      <c r="D69" s="46" t="s">
        <v>85</v>
      </c>
      <c r="E69" s="47" t="s">
        <v>13</v>
      </c>
      <c r="F69" s="47" t="s">
        <v>18</v>
      </c>
      <c r="G69" s="48">
        <v>180000</v>
      </c>
      <c r="H69" s="48">
        <v>0</v>
      </c>
      <c r="I69" s="48">
        <f t="shared" si="17"/>
        <v>0</v>
      </c>
    </row>
    <row r="70" spans="1:9" ht="17.100000000000001" customHeight="1">
      <c r="A70" s="44">
        <v>30</v>
      </c>
      <c r="B70" s="45" t="s">
        <v>86</v>
      </c>
      <c r="C70" s="45" t="s">
        <v>84</v>
      </c>
      <c r="D70" s="46" t="s">
        <v>87</v>
      </c>
      <c r="E70" s="47" t="s">
        <v>14</v>
      </c>
      <c r="F70" s="47" t="s">
        <v>18</v>
      </c>
      <c r="G70" s="48">
        <v>152000</v>
      </c>
      <c r="H70" s="48">
        <v>0</v>
      </c>
      <c r="I70" s="48">
        <f t="shared" si="17"/>
        <v>0</v>
      </c>
    </row>
    <row r="71" spans="1:9" ht="17.100000000000001" customHeight="1">
      <c r="A71" s="44">
        <v>31</v>
      </c>
      <c r="B71" s="45" t="s">
        <v>88</v>
      </c>
      <c r="C71" s="45" t="s">
        <v>89</v>
      </c>
      <c r="D71" s="46" t="s">
        <v>90</v>
      </c>
      <c r="E71" s="47" t="s">
        <v>13</v>
      </c>
      <c r="F71" s="47" t="s">
        <v>18</v>
      </c>
      <c r="G71" s="48">
        <v>1400000</v>
      </c>
      <c r="H71" s="48">
        <v>0</v>
      </c>
      <c r="I71" s="48">
        <f t="shared" si="17"/>
        <v>0</v>
      </c>
    </row>
    <row r="72" spans="1:9" ht="17.100000000000001" customHeight="1">
      <c r="A72" s="44">
        <v>32</v>
      </c>
      <c r="B72" s="45" t="s">
        <v>91</v>
      </c>
      <c r="C72" s="45" t="s">
        <v>89</v>
      </c>
      <c r="D72" s="46" t="s">
        <v>90</v>
      </c>
      <c r="E72" s="47" t="s">
        <v>14</v>
      </c>
      <c r="F72" s="47" t="s">
        <v>18</v>
      </c>
      <c r="G72" s="48">
        <v>165000</v>
      </c>
      <c r="H72" s="48">
        <v>0</v>
      </c>
      <c r="I72" s="48">
        <f t="shared" si="17"/>
        <v>0</v>
      </c>
    </row>
    <row r="73" spans="1:9" ht="17.100000000000001" customHeight="1">
      <c r="A73" s="44">
        <v>33</v>
      </c>
      <c r="B73" s="45" t="s">
        <v>92</v>
      </c>
      <c r="C73" s="45" t="s">
        <v>93</v>
      </c>
      <c r="D73" s="46" t="s">
        <v>94</v>
      </c>
      <c r="E73" s="47" t="s">
        <v>13</v>
      </c>
      <c r="F73" s="47" t="s">
        <v>18</v>
      </c>
      <c r="G73" s="48">
        <v>60000</v>
      </c>
      <c r="H73" s="48">
        <v>0</v>
      </c>
      <c r="I73" s="48">
        <f t="shared" si="17"/>
        <v>0</v>
      </c>
    </row>
    <row r="74" spans="1:9" ht="17.100000000000001" customHeight="1">
      <c r="A74" s="44">
        <v>34</v>
      </c>
      <c r="B74" s="45" t="s">
        <v>95</v>
      </c>
      <c r="C74" s="45" t="s">
        <v>93</v>
      </c>
      <c r="D74" s="46" t="s">
        <v>94</v>
      </c>
      <c r="E74" s="47" t="s">
        <v>14</v>
      </c>
      <c r="F74" s="47" t="s">
        <v>18</v>
      </c>
      <c r="G74" s="48">
        <v>22000</v>
      </c>
      <c r="H74" s="48">
        <v>0</v>
      </c>
      <c r="I74" s="48">
        <f t="shared" si="17"/>
        <v>0</v>
      </c>
    </row>
    <row r="75" spans="1:9" ht="17.100000000000001" customHeight="1">
      <c r="A75" s="44">
        <v>35</v>
      </c>
      <c r="B75" s="45" t="s">
        <v>96</v>
      </c>
      <c r="C75" s="45" t="s">
        <v>97</v>
      </c>
      <c r="D75" s="46" t="s">
        <v>98</v>
      </c>
      <c r="E75" s="47" t="s">
        <v>13</v>
      </c>
      <c r="F75" s="47" t="s">
        <v>18</v>
      </c>
      <c r="G75" s="48">
        <v>50000</v>
      </c>
      <c r="H75" s="48">
        <v>0</v>
      </c>
      <c r="I75" s="48">
        <f t="shared" si="17"/>
        <v>0</v>
      </c>
    </row>
    <row r="76" spans="1:9" ht="17.100000000000001" customHeight="1">
      <c r="A76" s="44">
        <v>36</v>
      </c>
      <c r="B76" s="45" t="s">
        <v>99</v>
      </c>
      <c r="C76" s="45" t="s">
        <v>97</v>
      </c>
      <c r="D76" s="46" t="s">
        <v>98</v>
      </c>
      <c r="E76" s="47" t="s">
        <v>14</v>
      </c>
      <c r="F76" s="47" t="s">
        <v>18</v>
      </c>
      <c r="G76" s="48">
        <v>187000</v>
      </c>
      <c r="H76" s="48">
        <v>0</v>
      </c>
      <c r="I76" s="48">
        <f t="shared" si="17"/>
        <v>0</v>
      </c>
    </row>
    <row r="77" spans="1:9" ht="17.100000000000001" customHeight="1">
      <c r="A77" s="44">
        <v>37</v>
      </c>
      <c r="B77" s="45" t="s">
        <v>100</v>
      </c>
      <c r="C77" s="45" t="s">
        <v>101</v>
      </c>
      <c r="D77" s="46" t="s">
        <v>102</v>
      </c>
      <c r="E77" s="47" t="s">
        <v>13</v>
      </c>
      <c r="F77" s="47" t="s">
        <v>18</v>
      </c>
      <c r="G77" s="48">
        <v>50000</v>
      </c>
      <c r="H77" s="48">
        <v>0</v>
      </c>
      <c r="I77" s="48">
        <f t="shared" si="17"/>
        <v>0</v>
      </c>
    </row>
    <row r="78" spans="1:9" ht="17.100000000000001" customHeight="1">
      <c r="A78" s="44">
        <v>38</v>
      </c>
      <c r="B78" s="45" t="s">
        <v>103</v>
      </c>
      <c r="C78" s="45" t="s">
        <v>101</v>
      </c>
      <c r="D78" s="46" t="s">
        <v>102</v>
      </c>
      <c r="E78" s="47" t="s">
        <v>14</v>
      </c>
      <c r="F78" s="47" t="s">
        <v>18</v>
      </c>
      <c r="G78" s="48">
        <v>24000</v>
      </c>
      <c r="H78" s="48">
        <v>0</v>
      </c>
      <c r="I78" s="48">
        <f t="shared" si="17"/>
        <v>0</v>
      </c>
    </row>
    <row r="79" spans="1:9" ht="17.100000000000001" customHeight="1">
      <c r="A79" s="44">
        <v>39</v>
      </c>
      <c r="B79" s="45" t="s">
        <v>104</v>
      </c>
      <c r="C79" s="45" t="s">
        <v>105</v>
      </c>
      <c r="D79" s="46" t="s">
        <v>106</v>
      </c>
      <c r="E79" s="47" t="s">
        <v>13</v>
      </c>
      <c r="F79" s="47" t="s">
        <v>18</v>
      </c>
      <c r="G79" s="48">
        <v>38000</v>
      </c>
      <c r="H79" s="48">
        <v>0</v>
      </c>
      <c r="I79" s="48">
        <f t="shared" si="17"/>
        <v>0</v>
      </c>
    </row>
    <row r="80" spans="1:9" ht="17.100000000000001" customHeight="1">
      <c r="A80" s="44">
        <v>40</v>
      </c>
      <c r="B80" s="45" t="s">
        <v>107</v>
      </c>
      <c r="C80" s="45" t="s">
        <v>105</v>
      </c>
      <c r="D80" s="46" t="s">
        <v>106</v>
      </c>
      <c r="E80" s="47" t="s">
        <v>14</v>
      </c>
      <c r="F80" s="47" t="s">
        <v>18</v>
      </c>
      <c r="G80" s="48">
        <v>12000</v>
      </c>
      <c r="H80" s="48">
        <v>0</v>
      </c>
      <c r="I80" s="48">
        <f t="shared" si="17"/>
        <v>0</v>
      </c>
    </row>
    <row r="81" spans="1:9" ht="17.100000000000001" customHeight="1">
      <c r="A81" s="44">
        <v>41</v>
      </c>
      <c r="B81" s="45" t="s">
        <v>108</v>
      </c>
      <c r="C81" s="45" t="s">
        <v>109</v>
      </c>
      <c r="D81" s="46" t="s">
        <v>110</v>
      </c>
      <c r="E81" s="47" t="s">
        <v>13</v>
      </c>
      <c r="F81" s="47" t="s">
        <v>18</v>
      </c>
      <c r="G81" s="48">
        <v>50000</v>
      </c>
      <c r="H81" s="48">
        <v>0</v>
      </c>
      <c r="I81" s="48">
        <f t="shared" si="17"/>
        <v>0</v>
      </c>
    </row>
    <row r="82" spans="1:9" ht="17.100000000000001" customHeight="1">
      <c r="A82" s="44">
        <v>42</v>
      </c>
      <c r="B82" s="45" t="s">
        <v>111</v>
      </c>
      <c r="C82" s="45" t="s">
        <v>109</v>
      </c>
      <c r="D82" s="46" t="s">
        <v>110</v>
      </c>
      <c r="E82" s="47" t="s">
        <v>14</v>
      </c>
      <c r="F82" s="47" t="s">
        <v>18</v>
      </c>
      <c r="G82" s="48">
        <v>144000</v>
      </c>
      <c r="H82" s="48">
        <v>0</v>
      </c>
      <c r="I82" s="48">
        <f t="shared" si="17"/>
        <v>0</v>
      </c>
    </row>
    <row r="83" spans="1:9" ht="17.100000000000001" customHeight="1">
      <c r="A83" s="44">
        <v>43</v>
      </c>
      <c r="B83" s="45" t="s">
        <v>112</v>
      </c>
      <c r="C83" s="45" t="s">
        <v>113</v>
      </c>
      <c r="D83" s="46" t="s">
        <v>114</v>
      </c>
      <c r="E83" s="47" t="s">
        <v>13</v>
      </c>
      <c r="F83" s="47" t="s">
        <v>18</v>
      </c>
      <c r="G83" s="48">
        <v>250000</v>
      </c>
      <c r="H83" s="48">
        <v>0</v>
      </c>
      <c r="I83" s="48">
        <f t="shared" si="17"/>
        <v>0</v>
      </c>
    </row>
    <row r="84" spans="1:9" ht="22.5">
      <c r="A84" s="49"/>
      <c r="B84" s="34" t="s">
        <v>10</v>
      </c>
      <c r="C84" s="34" t="s">
        <v>115</v>
      </c>
      <c r="D84" s="35" t="s">
        <v>116</v>
      </c>
      <c r="E84" s="36"/>
      <c r="F84" s="36"/>
      <c r="G84" s="37">
        <f>+G87+G88+G89+G90+G91+G92</f>
        <v>393000</v>
      </c>
      <c r="H84" s="37">
        <f t="shared" ref="H84" si="20">+H87+H88+H89+H90+H91+H92</f>
        <v>0</v>
      </c>
      <c r="I84" s="37">
        <f t="shared" si="17"/>
        <v>0</v>
      </c>
    </row>
    <row r="85" spans="1:9" ht="21">
      <c r="A85" s="50"/>
      <c r="B85" s="39"/>
      <c r="C85" s="39" t="s">
        <v>115</v>
      </c>
      <c r="D85" s="40" t="s">
        <v>116</v>
      </c>
      <c r="E85" s="41" t="s">
        <v>13</v>
      </c>
      <c r="F85" s="41"/>
      <c r="G85" s="42">
        <f>+G87+G88+G90+G91+G92</f>
        <v>164000</v>
      </c>
      <c r="H85" s="42">
        <f t="shared" ref="H85" si="21">+H87+H88+H90+H91+H92</f>
        <v>0</v>
      </c>
      <c r="I85" s="42">
        <f t="shared" si="17"/>
        <v>0</v>
      </c>
    </row>
    <row r="86" spans="1:9" ht="21">
      <c r="A86" s="50"/>
      <c r="B86" s="39"/>
      <c r="C86" s="39" t="s">
        <v>115</v>
      </c>
      <c r="D86" s="40" t="s">
        <v>116</v>
      </c>
      <c r="E86" s="41" t="s">
        <v>14</v>
      </c>
      <c r="F86" s="41"/>
      <c r="G86" s="42">
        <f>+G89</f>
        <v>229000</v>
      </c>
      <c r="H86" s="42">
        <f t="shared" ref="H86" si="22">+H89+H95+H96</f>
        <v>0</v>
      </c>
      <c r="I86" s="42">
        <f t="shared" si="17"/>
        <v>0</v>
      </c>
    </row>
    <row r="87" spans="1:9" ht="22.5">
      <c r="A87" s="44">
        <v>44</v>
      </c>
      <c r="B87" s="45" t="s">
        <v>117</v>
      </c>
      <c r="C87" s="45" t="s">
        <v>118</v>
      </c>
      <c r="D87" s="46" t="s">
        <v>119</v>
      </c>
      <c r="E87" s="47" t="s">
        <v>13</v>
      </c>
      <c r="F87" s="47" t="s">
        <v>18</v>
      </c>
      <c r="G87" s="48">
        <v>15000</v>
      </c>
      <c r="H87" s="48">
        <v>0</v>
      </c>
      <c r="I87" s="48">
        <f t="shared" si="17"/>
        <v>0</v>
      </c>
    </row>
    <row r="88" spans="1:9" ht="17.100000000000001" customHeight="1">
      <c r="A88" s="44">
        <v>45</v>
      </c>
      <c r="B88" s="45" t="s">
        <v>120</v>
      </c>
      <c r="C88" s="45" t="s">
        <v>121</v>
      </c>
      <c r="D88" s="46" t="s">
        <v>122</v>
      </c>
      <c r="E88" s="47" t="s">
        <v>13</v>
      </c>
      <c r="F88" s="47" t="s">
        <v>18</v>
      </c>
      <c r="G88" s="48">
        <v>134000</v>
      </c>
      <c r="H88" s="48">
        <v>0</v>
      </c>
      <c r="I88" s="48">
        <f t="shared" si="17"/>
        <v>0</v>
      </c>
    </row>
    <row r="89" spans="1:9" ht="17.100000000000001" customHeight="1">
      <c r="A89" s="44">
        <v>46</v>
      </c>
      <c r="B89" s="45" t="s">
        <v>123</v>
      </c>
      <c r="C89" s="45" t="s">
        <v>121</v>
      </c>
      <c r="D89" s="46" t="s">
        <v>122</v>
      </c>
      <c r="E89" s="47" t="s">
        <v>14</v>
      </c>
      <c r="F89" s="47" t="s">
        <v>18</v>
      </c>
      <c r="G89" s="48">
        <v>229000</v>
      </c>
      <c r="H89" s="48">
        <v>0</v>
      </c>
      <c r="I89" s="48">
        <f t="shared" si="17"/>
        <v>0</v>
      </c>
    </row>
    <row r="90" spans="1:9" ht="17.100000000000001" customHeight="1">
      <c r="A90" s="44">
        <v>47</v>
      </c>
      <c r="B90" s="45" t="s">
        <v>124</v>
      </c>
      <c r="C90" s="45" t="s">
        <v>125</v>
      </c>
      <c r="D90" s="46" t="s">
        <v>126</v>
      </c>
      <c r="E90" s="47" t="s">
        <v>13</v>
      </c>
      <c r="F90" s="47" t="s">
        <v>18</v>
      </c>
      <c r="G90" s="48">
        <v>10000</v>
      </c>
      <c r="H90" s="48">
        <v>0</v>
      </c>
      <c r="I90" s="48">
        <f t="shared" si="17"/>
        <v>0</v>
      </c>
    </row>
    <row r="91" spans="1:9" ht="17.100000000000001" customHeight="1">
      <c r="A91" s="44">
        <v>48</v>
      </c>
      <c r="B91" s="45" t="s">
        <v>127</v>
      </c>
      <c r="C91" s="45" t="s">
        <v>128</v>
      </c>
      <c r="D91" s="46" t="s">
        <v>129</v>
      </c>
      <c r="E91" s="47" t="s">
        <v>13</v>
      </c>
      <c r="F91" s="47" t="s">
        <v>18</v>
      </c>
      <c r="G91" s="48">
        <v>2000</v>
      </c>
      <c r="H91" s="48">
        <v>0</v>
      </c>
      <c r="I91" s="48">
        <f t="shared" si="17"/>
        <v>0</v>
      </c>
    </row>
    <row r="92" spans="1:9" ht="17.100000000000001" customHeight="1">
      <c r="A92" s="44">
        <v>49</v>
      </c>
      <c r="B92" s="45" t="s">
        <v>130</v>
      </c>
      <c r="C92" s="45" t="s">
        <v>131</v>
      </c>
      <c r="D92" s="46" t="s">
        <v>116</v>
      </c>
      <c r="E92" s="47" t="s">
        <v>13</v>
      </c>
      <c r="F92" s="47" t="s">
        <v>18</v>
      </c>
      <c r="G92" s="48">
        <v>3000</v>
      </c>
      <c r="H92" s="48">
        <v>0</v>
      </c>
      <c r="I92" s="48">
        <f t="shared" si="17"/>
        <v>0</v>
      </c>
    </row>
    <row r="93" spans="1:9" ht="17.100000000000001" customHeight="1">
      <c r="A93" s="44"/>
      <c r="B93" s="45"/>
      <c r="C93" s="45"/>
      <c r="D93" s="46"/>
      <c r="E93" s="47"/>
      <c r="F93" s="47"/>
      <c r="G93" s="48"/>
      <c r="H93" s="48"/>
      <c r="I93" s="48"/>
    </row>
    <row r="94" spans="1:9" ht="17.100000000000001" customHeight="1">
      <c r="A94" s="49"/>
      <c r="B94" s="34" t="s">
        <v>10</v>
      </c>
      <c r="C94" s="34" t="s">
        <v>132</v>
      </c>
      <c r="D94" s="35" t="s">
        <v>133</v>
      </c>
      <c r="E94" s="36" t="s">
        <v>14</v>
      </c>
      <c r="F94" s="36"/>
      <c r="G94" s="37">
        <f>+G95+G96</f>
        <v>21000</v>
      </c>
      <c r="H94" s="37">
        <f t="shared" ref="H94" si="23">+H95+H96</f>
        <v>0</v>
      </c>
      <c r="I94" s="37">
        <f t="shared" si="17"/>
        <v>0</v>
      </c>
    </row>
    <row r="95" spans="1:9" ht="17.100000000000001" customHeight="1">
      <c r="A95" s="44">
        <v>50</v>
      </c>
      <c r="B95" s="45" t="s">
        <v>134</v>
      </c>
      <c r="C95" s="45" t="s">
        <v>135</v>
      </c>
      <c r="D95" s="46" t="s">
        <v>136</v>
      </c>
      <c r="E95" s="47" t="s">
        <v>14</v>
      </c>
      <c r="F95" s="47" t="s">
        <v>18</v>
      </c>
      <c r="G95" s="48">
        <v>18000</v>
      </c>
      <c r="H95" s="48">
        <v>0</v>
      </c>
      <c r="I95" s="48">
        <f t="shared" si="17"/>
        <v>0</v>
      </c>
    </row>
    <row r="96" spans="1:9" ht="17.100000000000001" customHeight="1">
      <c r="A96" s="44">
        <v>51</v>
      </c>
      <c r="B96" s="45" t="s">
        <v>137</v>
      </c>
      <c r="C96" s="45" t="s">
        <v>138</v>
      </c>
      <c r="D96" s="46" t="s">
        <v>139</v>
      </c>
      <c r="E96" s="47" t="s">
        <v>14</v>
      </c>
      <c r="F96" s="47" t="s">
        <v>18</v>
      </c>
      <c r="G96" s="48">
        <v>3000</v>
      </c>
      <c r="H96" s="48">
        <v>0</v>
      </c>
      <c r="I96" s="48">
        <f t="shared" si="17"/>
        <v>0</v>
      </c>
    </row>
    <row r="97" spans="1:9" ht="17.100000000000001" customHeight="1">
      <c r="A97" s="18" t="s">
        <v>140</v>
      </c>
      <c r="B97" s="19"/>
      <c r="C97" s="19"/>
      <c r="D97" s="20"/>
      <c r="E97" s="21"/>
      <c r="F97" s="21"/>
      <c r="G97" s="22">
        <f>+G98</f>
        <v>900000</v>
      </c>
      <c r="H97" s="22">
        <f t="shared" ref="H97:H98" si="24">+H98</f>
        <v>0</v>
      </c>
      <c r="I97" s="22">
        <f t="shared" si="17"/>
        <v>0</v>
      </c>
    </row>
    <row r="98" spans="1:9" ht="17.100000000000001" customHeight="1">
      <c r="A98" s="23" t="s">
        <v>7</v>
      </c>
      <c r="B98" s="24"/>
      <c r="C98" s="24"/>
      <c r="D98" s="25"/>
      <c r="E98" s="26"/>
      <c r="F98" s="26"/>
      <c r="G98" s="27">
        <f>+G99</f>
        <v>900000</v>
      </c>
      <c r="H98" s="27">
        <f t="shared" si="24"/>
        <v>0</v>
      </c>
      <c r="I98" s="27">
        <f t="shared" si="17"/>
        <v>0</v>
      </c>
    </row>
    <row r="99" spans="1:9" ht="17.100000000000001" customHeight="1">
      <c r="A99" s="28" t="s">
        <v>9</v>
      </c>
      <c r="B99" s="29"/>
      <c r="C99" s="29"/>
      <c r="D99" s="30"/>
      <c r="E99" s="31"/>
      <c r="F99" s="31"/>
      <c r="G99" s="32">
        <f>+G100+G105+G107</f>
        <v>900000</v>
      </c>
      <c r="H99" s="32">
        <f t="shared" ref="H99" si="25">+H100+H105+H107</f>
        <v>0</v>
      </c>
      <c r="I99" s="32">
        <f t="shared" si="17"/>
        <v>0</v>
      </c>
    </row>
    <row r="100" spans="1:9" ht="17.100000000000001" customHeight="1">
      <c r="A100" s="49"/>
      <c r="B100" s="56" t="s">
        <v>10</v>
      </c>
      <c r="C100" s="56" t="s">
        <v>141</v>
      </c>
      <c r="D100" s="57" t="s">
        <v>142</v>
      </c>
      <c r="E100" s="58" t="s">
        <v>13</v>
      </c>
      <c r="F100" s="58"/>
      <c r="G100" s="59">
        <f>+G101+G102+G103+G104</f>
        <v>500000</v>
      </c>
      <c r="H100" s="59">
        <f t="shared" ref="H100" si="26">+H101+H102+H103+H104</f>
        <v>0</v>
      </c>
      <c r="I100" s="59">
        <f t="shared" si="17"/>
        <v>0</v>
      </c>
    </row>
    <row r="101" spans="1:9" ht="17.100000000000001" customHeight="1">
      <c r="A101" s="44">
        <v>52</v>
      </c>
      <c r="B101" s="45" t="s">
        <v>143</v>
      </c>
      <c r="C101" s="45" t="s">
        <v>144</v>
      </c>
      <c r="D101" s="46" t="s">
        <v>145</v>
      </c>
      <c r="E101" s="47" t="s">
        <v>13</v>
      </c>
      <c r="F101" s="47" t="s">
        <v>18</v>
      </c>
      <c r="G101" s="48">
        <v>100000</v>
      </c>
      <c r="H101" s="48">
        <v>0</v>
      </c>
      <c r="I101" s="48">
        <f t="shared" si="17"/>
        <v>0</v>
      </c>
    </row>
    <row r="102" spans="1:9" ht="17.100000000000001" customHeight="1">
      <c r="A102" s="44">
        <v>53</v>
      </c>
      <c r="B102" s="45" t="s">
        <v>146</v>
      </c>
      <c r="C102" s="45" t="s">
        <v>147</v>
      </c>
      <c r="D102" s="46" t="s">
        <v>148</v>
      </c>
      <c r="E102" s="47" t="s">
        <v>13</v>
      </c>
      <c r="F102" s="47" t="s">
        <v>18</v>
      </c>
      <c r="G102" s="48">
        <v>150000</v>
      </c>
      <c r="H102" s="48">
        <v>0</v>
      </c>
      <c r="I102" s="48">
        <f t="shared" si="17"/>
        <v>0</v>
      </c>
    </row>
    <row r="103" spans="1:9" ht="17.100000000000001" customHeight="1">
      <c r="A103" s="44">
        <v>54</v>
      </c>
      <c r="B103" s="45" t="s">
        <v>149</v>
      </c>
      <c r="C103" s="45" t="s">
        <v>150</v>
      </c>
      <c r="D103" s="46" t="s">
        <v>151</v>
      </c>
      <c r="E103" s="47" t="s">
        <v>13</v>
      </c>
      <c r="F103" s="47" t="s">
        <v>18</v>
      </c>
      <c r="G103" s="48">
        <v>100000</v>
      </c>
      <c r="H103" s="48">
        <v>0</v>
      </c>
      <c r="I103" s="48">
        <f t="shared" si="17"/>
        <v>0</v>
      </c>
    </row>
    <row r="104" spans="1:9" ht="17.100000000000001" customHeight="1">
      <c r="A104" s="44">
        <v>55</v>
      </c>
      <c r="B104" s="45" t="s">
        <v>152</v>
      </c>
      <c r="C104" s="45" t="s">
        <v>153</v>
      </c>
      <c r="D104" s="46" t="s">
        <v>154</v>
      </c>
      <c r="E104" s="47" t="s">
        <v>13</v>
      </c>
      <c r="F104" s="47" t="s">
        <v>18</v>
      </c>
      <c r="G104" s="48">
        <v>150000</v>
      </c>
      <c r="H104" s="48">
        <v>0</v>
      </c>
      <c r="I104" s="48">
        <f t="shared" si="17"/>
        <v>0</v>
      </c>
    </row>
    <row r="105" spans="1:9" ht="17.100000000000001" customHeight="1">
      <c r="A105" s="49"/>
      <c r="B105" s="34" t="s">
        <v>10</v>
      </c>
      <c r="C105" s="34" t="s">
        <v>155</v>
      </c>
      <c r="D105" s="35" t="s">
        <v>156</v>
      </c>
      <c r="E105" s="36" t="s">
        <v>13</v>
      </c>
      <c r="F105" s="60"/>
      <c r="G105" s="37">
        <f>+G106</f>
        <v>300000</v>
      </c>
      <c r="H105" s="37">
        <f t="shared" ref="H105" si="27">+H106</f>
        <v>0</v>
      </c>
      <c r="I105" s="37">
        <f t="shared" si="17"/>
        <v>0</v>
      </c>
    </row>
    <row r="106" spans="1:9" ht="17.100000000000001" customHeight="1">
      <c r="A106" s="44">
        <v>56</v>
      </c>
      <c r="B106" s="45" t="s">
        <v>157</v>
      </c>
      <c r="C106" s="45" t="s">
        <v>158</v>
      </c>
      <c r="D106" s="46" t="s">
        <v>159</v>
      </c>
      <c r="E106" s="47" t="s">
        <v>13</v>
      </c>
      <c r="F106" s="47" t="s">
        <v>18</v>
      </c>
      <c r="G106" s="48">
        <v>300000</v>
      </c>
      <c r="H106" s="48">
        <v>0</v>
      </c>
      <c r="I106" s="48">
        <f t="shared" si="17"/>
        <v>0</v>
      </c>
    </row>
    <row r="107" spans="1:9" ht="17.100000000000001" customHeight="1">
      <c r="A107" s="49"/>
      <c r="B107" s="34" t="s">
        <v>10</v>
      </c>
      <c r="C107" s="34" t="s">
        <v>160</v>
      </c>
      <c r="D107" s="35" t="s">
        <v>161</v>
      </c>
      <c r="E107" s="36" t="s">
        <v>13</v>
      </c>
      <c r="F107" s="60"/>
      <c r="G107" s="37">
        <f>+G108</f>
        <v>100000</v>
      </c>
      <c r="H107" s="37">
        <f t="shared" ref="H107" si="28">+H108</f>
        <v>0</v>
      </c>
      <c r="I107" s="37">
        <f t="shared" si="17"/>
        <v>0</v>
      </c>
    </row>
    <row r="108" spans="1:9" ht="17.100000000000001" customHeight="1">
      <c r="A108" s="44">
        <v>57</v>
      </c>
      <c r="B108" s="45" t="s">
        <v>162</v>
      </c>
      <c r="C108" s="45" t="s">
        <v>163</v>
      </c>
      <c r="D108" s="46" t="s">
        <v>164</v>
      </c>
      <c r="E108" s="47" t="s">
        <v>13</v>
      </c>
      <c r="F108" s="47" t="s">
        <v>18</v>
      </c>
      <c r="G108" s="48">
        <v>100000</v>
      </c>
      <c r="H108" s="48">
        <v>0</v>
      </c>
      <c r="I108" s="48">
        <f t="shared" si="17"/>
        <v>0</v>
      </c>
    </row>
    <row r="109" spans="1:9" s="72" customFormat="1" ht="17.100000000000001" customHeight="1">
      <c r="A109" s="70" t="s">
        <v>171</v>
      </c>
      <c r="B109" s="70"/>
      <c r="C109" s="70"/>
      <c r="D109" s="70"/>
      <c r="E109" s="71"/>
      <c r="F109" s="71"/>
      <c r="G109" s="73">
        <f>SUM(G14)</f>
        <v>92730000</v>
      </c>
      <c r="H109" s="73">
        <f>SUM(H14)</f>
        <v>40219000</v>
      </c>
      <c r="I109" s="74">
        <f t="shared" si="17"/>
        <v>43.372155720910172</v>
      </c>
    </row>
    <row r="111" spans="1:9">
      <c r="D111" s="12" t="s">
        <v>179</v>
      </c>
    </row>
    <row r="112" spans="1:9">
      <c r="D112" s="12" t="s">
        <v>180</v>
      </c>
    </row>
  </sheetData>
  <mergeCells count="3">
    <mergeCell ref="A7:I7"/>
    <mergeCell ref="A9:I9"/>
    <mergeCell ref="A10:I10"/>
  </mergeCells>
  <conditionalFormatting sqref="I95:I108 I14:I93">
    <cfRule type="cellIs" dxfId="0" priority="1" operator="greaterThan">
      <formula>100</formula>
    </cfRule>
  </conditionalFormatting>
  <pageMargins left="0" right="0" top="0.39370078740157483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8EAE9-42B6-449A-B53C-175AA7504C7C}">
  <dimension ref="A1:F1562"/>
  <sheetViews>
    <sheetView zoomScale="110" zoomScaleNormal="110" workbookViewId="0">
      <selection activeCell="J23" sqref="J23"/>
    </sheetView>
  </sheetViews>
  <sheetFormatPr defaultColWidth="9.140625" defaultRowHeight="11.25"/>
  <cols>
    <col min="1" max="1" width="5.42578125" style="75" customWidth="1"/>
    <col min="2" max="2" width="4.7109375" style="75" customWidth="1"/>
    <col min="3" max="3" width="48.42578125" style="104" customWidth="1"/>
    <col min="4" max="6" width="17.28515625" style="75" customWidth="1"/>
    <col min="7" max="16384" width="9.140625" style="75"/>
  </cols>
  <sheetData>
    <row r="1" spans="1:6" ht="39" customHeight="1">
      <c r="A1" s="157" t="s">
        <v>181</v>
      </c>
      <c r="B1" s="157"/>
      <c r="C1" s="157"/>
    </row>
    <row r="2" spans="1:6" ht="12.75">
      <c r="C2" s="76"/>
    </row>
    <row r="3" spans="1:6" ht="12.75">
      <c r="C3" s="77"/>
    </row>
    <row r="5" spans="1:6" ht="35.25" customHeight="1">
      <c r="A5" s="158" t="s">
        <v>182</v>
      </c>
      <c r="B5" s="159"/>
      <c r="C5" s="159"/>
      <c r="D5" s="159"/>
      <c r="E5" s="159"/>
      <c r="F5" s="160"/>
    </row>
    <row r="6" spans="1:6" ht="39" customHeight="1">
      <c r="A6" s="78" t="s">
        <v>183</v>
      </c>
      <c r="B6" s="79" t="s">
        <v>184</v>
      </c>
      <c r="C6" s="80" t="s">
        <v>185</v>
      </c>
      <c r="D6" s="79" t="s">
        <v>186</v>
      </c>
      <c r="E6" s="79" t="s">
        <v>187</v>
      </c>
      <c r="F6" s="81" t="s">
        <v>188</v>
      </c>
    </row>
    <row r="7" spans="1:6" s="84" customFormat="1" ht="14.25" customHeight="1">
      <c r="A7" s="151" t="s">
        <v>189</v>
      </c>
      <c r="B7" s="152"/>
      <c r="C7" s="152"/>
      <c r="D7" s="82"/>
      <c r="E7" s="82"/>
      <c r="F7" s="83"/>
    </row>
    <row r="8" spans="1:6" s="84" customFormat="1" ht="14.25" customHeight="1">
      <c r="A8" s="151" t="s">
        <v>190</v>
      </c>
      <c r="B8" s="152"/>
      <c r="C8" s="153"/>
      <c r="D8" s="85">
        <f t="shared" ref="D8:E9" si="0">D9</f>
        <v>700000</v>
      </c>
      <c r="E8" s="85">
        <f t="shared" si="0"/>
        <v>544589.39000000013</v>
      </c>
      <c r="F8" s="86">
        <f>E8/D8</f>
        <v>0.77798484285714309</v>
      </c>
    </row>
    <row r="9" spans="1:6" s="84" customFormat="1" ht="13.5" customHeight="1">
      <c r="A9" s="151" t="s">
        <v>191</v>
      </c>
      <c r="B9" s="152"/>
      <c r="C9" s="153"/>
      <c r="D9" s="85">
        <f t="shared" si="0"/>
        <v>700000</v>
      </c>
      <c r="E9" s="85">
        <f t="shared" si="0"/>
        <v>544589.39000000013</v>
      </c>
      <c r="F9" s="87">
        <f t="shared" ref="F9:F10" si="1">E9/D9</f>
        <v>0.77798484285714309</v>
      </c>
    </row>
    <row r="10" spans="1:6" s="84" customFormat="1" ht="23.25" customHeight="1">
      <c r="A10" s="151" t="s">
        <v>192</v>
      </c>
      <c r="B10" s="152"/>
      <c r="C10" s="153"/>
      <c r="D10" s="85">
        <f>D11</f>
        <v>700000</v>
      </c>
      <c r="E10" s="85">
        <f>E11</f>
        <v>544589.39000000013</v>
      </c>
      <c r="F10" s="87">
        <f t="shared" si="1"/>
        <v>0.77798484285714309</v>
      </c>
    </row>
    <row r="11" spans="1:6" s="84" customFormat="1" ht="21" customHeight="1">
      <c r="A11" s="151" t="s">
        <v>193</v>
      </c>
      <c r="B11" s="152"/>
      <c r="C11" s="153"/>
      <c r="D11" s="85">
        <f>SUM(D12:D18)</f>
        <v>700000</v>
      </c>
      <c r="E11" s="85">
        <f>SUM(E12:E19)</f>
        <v>544589.39000000013</v>
      </c>
      <c r="F11" s="87">
        <f>E11/D11</f>
        <v>0.77798484285714309</v>
      </c>
    </row>
    <row r="12" spans="1:6" s="84" customFormat="1" ht="12.75">
      <c r="A12" s="88">
        <v>6101</v>
      </c>
      <c r="B12" s="89"/>
      <c r="C12" s="90" t="s">
        <v>194</v>
      </c>
      <c r="D12" s="91">
        <v>110000</v>
      </c>
      <c r="E12" s="91">
        <v>500</v>
      </c>
      <c r="F12" s="87">
        <f t="shared" ref="F12:F19" si="2">E12/D12</f>
        <v>4.5454545454545452E-3</v>
      </c>
    </row>
    <row r="13" spans="1:6" s="84" customFormat="1" ht="12.75">
      <c r="A13" s="88">
        <v>6103</v>
      </c>
      <c r="B13" s="89"/>
      <c r="C13" s="90" t="s">
        <v>195</v>
      </c>
      <c r="D13" s="91">
        <v>1000</v>
      </c>
      <c r="E13" s="91">
        <v>0</v>
      </c>
      <c r="F13" s="87">
        <f t="shared" si="2"/>
        <v>0</v>
      </c>
    </row>
    <row r="14" spans="1:6" s="84" customFormat="1" ht="13.5" customHeight="1">
      <c r="A14" s="88">
        <v>6104</v>
      </c>
      <c r="B14" s="89"/>
      <c r="C14" s="90" t="s">
        <v>196</v>
      </c>
      <c r="D14" s="91">
        <v>150000</v>
      </c>
      <c r="E14" s="91">
        <v>202145</v>
      </c>
      <c r="F14" s="87">
        <f t="shared" si="2"/>
        <v>1.3476333333333332</v>
      </c>
    </row>
    <row r="15" spans="1:6" s="84" customFormat="1" ht="13.5" customHeight="1">
      <c r="A15" s="88">
        <v>6105</v>
      </c>
      <c r="B15" s="92"/>
      <c r="C15" s="90" t="s">
        <v>197</v>
      </c>
      <c r="D15" s="91">
        <v>60000</v>
      </c>
      <c r="E15" s="91">
        <v>74820.179999999993</v>
      </c>
      <c r="F15" s="87">
        <f t="shared" si="2"/>
        <v>1.2470029999999999</v>
      </c>
    </row>
    <row r="16" spans="1:6" s="84" customFormat="1" ht="12.75">
      <c r="A16" s="88">
        <v>6106</v>
      </c>
      <c r="B16" s="89"/>
      <c r="C16" s="90" t="s">
        <v>198</v>
      </c>
      <c r="D16" s="91">
        <v>370000</v>
      </c>
      <c r="E16" s="91">
        <v>255955.1</v>
      </c>
      <c r="F16" s="87">
        <f t="shared" si="2"/>
        <v>0.69177054054054055</v>
      </c>
    </row>
    <row r="17" spans="1:6" s="84" customFormat="1" ht="12.75">
      <c r="A17" s="88">
        <v>6108</v>
      </c>
      <c r="B17" s="92"/>
      <c r="C17" s="90" t="s">
        <v>199</v>
      </c>
      <c r="D17" s="91">
        <v>2000</v>
      </c>
      <c r="E17" s="91">
        <v>7198.8</v>
      </c>
      <c r="F17" s="87">
        <f t="shared" si="2"/>
        <v>3.5994000000000002</v>
      </c>
    </row>
    <row r="18" spans="1:6" s="84" customFormat="1" ht="12.75">
      <c r="A18" s="88">
        <v>6121</v>
      </c>
      <c r="B18" s="92"/>
      <c r="C18" s="90" t="s">
        <v>200</v>
      </c>
      <c r="D18" s="91">
        <v>7000</v>
      </c>
      <c r="E18" s="91">
        <v>32.81</v>
      </c>
      <c r="F18" s="93">
        <f t="shared" si="2"/>
        <v>4.6871428571428576E-3</v>
      </c>
    </row>
    <row r="19" spans="1:6" s="84" customFormat="1" ht="12.75">
      <c r="A19" s="94" t="s">
        <v>201</v>
      </c>
      <c r="B19" s="92"/>
      <c r="C19" s="95" t="s">
        <v>202</v>
      </c>
      <c r="D19" s="96">
        <v>3937.5</v>
      </c>
      <c r="E19" s="96">
        <v>3937.5</v>
      </c>
      <c r="F19" s="97">
        <f t="shared" si="2"/>
        <v>1</v>
      </c>
    </row>
    <row r="20" spans="1:6" s="84" customFormat="1" ht="13.5" customHeight="1">
      <c r="A20" s="154" t="s">
        <v>203</v>
      </c>
      <c r="B20" s="155"/>
      <c r="C20" s="156"/>
      <c r="D20" s="98">
        <f>D8</f>
        <v>700000</v>
      </c>
      <c r="E20" s="98">
        <f>E8</f>
        <v>544589.39000000013</v>
      </c>
      <c r="F20" s="99">
        <f>F8</f>
        <v>0.77798484285714309</v>
      </c>
    </row>
    <row r="21" spans="1:6" s="84" customFormat="1" ht="12.75">
      <c r="A21" s="100"/>
      <c r="B21" s="100"/>
      <c r="C21" s="100"/>
    </row>
    <row r="22" spans="1:6" s="84" customFormat="1" ht="12.75">
      <c r="A22" s="100"/>
      <c r="B22" s="100"/>
      <c r="C22" s="100"/>
      <c r="E22" s="101" t="s">
        <v>204</v>
      </c>
      <c r="F22" s="101"/>
    </row>
    <row r="23" spans="1:6" s="84" customFormat="1" ht="13.5" customHeight="1">
      <c r="A23" s="100"/>
      <c r="B23" s="100"/>
      <c r="C23" s="100"/>
      <c r="E23" s="102" t="s">
        <v>180</v>
      </c>
      <c r="F23" s="102"/>
    </row>
    <row r="24" spans="1:6" s="84" customFormat="1" ht="12.75">
      <c r="A24" s="100"/>
      <c r="B24" s="100"/>
      <c r="C24" s="100"/>
    </row>
    <row r="25" spans="1:6" s="84" customFormat="1" ht="12.75">
      <c r="A25" s="100"/>
      <c r="B25" s="100"/>
      <c r="C25" s="100"/>
    </row>
    <row r="26" spans="1:6" s="84" customFormat="1" ht="12.75">
      <c r="A26" s="100"/>
      <c r="B26" s="100"/>
      <c r="C26" s="100"/>
    </row>
    <row r="27" spans="1:6" s="84" customFormat="1" ht="12.75">
      <c r="A27" s="100"/>
      <c r="B27" s="100"/>
      <c r="C27" s="100"/>
    </row>
    <row r="28" spans="1:6" s="84" customFormat="1" ht="12.75">
      <c r="A28" s="100"/>
      <c r="B28" s="100"/>
      <c r="C28" s="100"/>
    </row>
    <row r="29" spans="1:6" s="84" customFormat="1" ht="12.75">
      <c r="A29" s="100"/>
      <c r="B29" s="100"/>
      <c r="C29" s="100"/>
    </row>
    <row r="30" spans="1:6" s="84" customFormat="1" ht="12.75">
      <c r="A30" s="100"/>
      <c r="B30" s="100"/>
      <c r="C30" s="100"/>
    </row>
    <row r="31" spans="1:6" s="84" customFormat="1" ht="12.75">
      <c r="A31" s="100"/>
      <c r="B31" s="100"/>
      <c r="C31" s="100"/>
    </row>
    <row r="32" spans="1:6" s="84" customFormat="1" ht="12.75">
      <c r="A32" s="100"/>
      <c r="B32" s="100"/>
      <c r="C32" s="100"/>
    </row>
    <row r="33" spans="2:4" s="84" customFormat="1" ht="12.75">
      <c r="B33" s="100"/>
      <c r="C33" s="100"/>
    </row>
    <row r="34" spans="2:4" s="84" customFormat="1" ht="13.5">
      <c r="C34" s="103"/>
    </row>
    <row r="35" spans="2:4" s="84" customFormat="1" ht="13.5">
      <c r="C35" s="103"/>
    </row>
    <row r="36" spans="2:4" s="84" customFormat="1" ht="13.5">
      <c r="C36" s="103"/>
    </row>
    <row r="37" spans="2:4" s="84" customFormat="1" ht="13.5">
      <c r="C37" s="103"/>
    </row>
    <row r="38" spans="2:4" s="84" customFormat="1" ht="13.5">
      <c r="C38" s="103"/>
    </row>
    <row r="39" spans="2:4" s="84" customFormat="1" ht="13.5">
      <c r="C39" s="103"/>
    </row>
    <row r="40" spans="2:4" s="84" customFormat="1" ht="13.5">
      <c r="C40" s="103"/>
    </row>
    <row r="41" spans="2:4" s="84" customFormat="1" ht="13.5">
      <c r="C41" s="103"/>
      <c r="D41" s="103"/>
    </row>
    <row r="42" spans="2:4" s="84" customFormat="1" ht="13.5">
      <c r="C42" s="103"/>
      <c r="D42" s="103"/>
    </row>
    <row r="43" spans="2:4" s="84" customFormat="1" ht="13.5">
      <c r="C43" s="103"/>
      <c r="D43" s="103"/>
    </row>
    <row r="44" spans="2:4" s="84" customFormat="1" ht="13.5">
      <c r="C44" s="103"/>
      <c r="D44" s="103"/>
    </row>
    <row r="45" spans="2:4" s="84" customFormat="1" ht="13.5">
      <c r="C45" s="103"/>
      <c r="D45" s="103"/>
    </row>
    <row r="46" spans="2:4" s="84" customFormat="1" ht="13.5">
      <c r="C46" s="103"/>
      <c r="D46" s="103"/>
    </row>
    <row r="47" spans="2:4" s="84" customFormat="1" ht="13.5">
      <c r="C47" s="103"/>
      <c r="D47" s="103"/>
    </row>
    <row r="48" spans="2:4" s="84" customFormat="1" ht="13.5">
      <c r="C48" s="103"/>
      <c r="D48" s="103"/>
    </row>
    <row r="49" spans="3:4" s="84" customFormat="1" ht="13.5">
      <c r="C49" s="103"/>
      <c r="D49" s="103"/>
    </row>
    <row r="50" spans="3:4" s="84" customFormat="1" ht="13.5">
      <c r="C50" s="103"/>
      <c r="D50" s="103"/>
    </row>
    <row r="51" spans="3:4" s="84" customFormat="1" ht="13.5">
      <c r="C51" s="103"/>
      <c r="D51" s="103"/>
    </row>
    <row r="52" spans="3:4" s="84" customFormat="1" ht="13.5">
      <c r="C52" s="103"/>
      <c r="D52" s="103"/>
    </row>
    <row r="53" spans="3:4" s="84" customFormat="1" ht="13.5">
      <c r="C53" s="103"/>
      <c r="D53" s="103"/>
    </row>
    <row r="54" spans="3:4" s="84" customFormat="1" ht="13.5">
      <c r="C54" s="103"/>
      <c r="D54" s="103"/>
    </row>
    <row r="55" spans="3:4" s="84" customFormat="1" ht="13.5">
      <c r="C55" s="103"/>
      <c r="D55" s="103"/>
    </row>
    <row r="56" spans="3:4" s="84" customFormat="1" ht="13.5">
      <c r="C56" s="103"/>
      <c r="D56" s="103"/>
    </row>
    <row r="57" spans="3:4" s="84" customFormat="1" ht="13.5">
      <c r="C57" s="103"/>
      <c r="D57" s="103"/>
    </row>
    <row r="58" spans="3:4" s="84" customFormat="1" ht="13.5">
      <c r="C58" s="103"/>
      <c r="D58" s="103"/>
    </row>
    <row r="59" spans="3:4" s="84" customFormat="1" ht="13.5">
      <c r="C59" s="103"/>
      <c r="D59" s="103"/>
    </row>
    <row r="60" spans="3:4" s="84" customFormat="1" ht="13.5">
      <c r="C60" s="103"/>
      <c r="D60" s="103"/>
    </row>
    <row r="61" spans="3:4" s="84" customFormat="1" ht="13.5">
      <c r="C61" s="103"/>
      <c r="D61" s="103"/>
    </row>
    <row r="62" spans="3:4" s="84" customFormat="1" ht="13.5">
      <c r="C62" s="103"/>
      <c r="D62" s="103"/>
    </row>
    <row r="63" spans="3:4" s="84" customFormat="1" ht="13.5">
      <c r="C63" s="103"/>
      <c r="D63" s="103"/>
    </row>
    <row r="64" spans="3:4" s="84" customFormat="1" ht="13.5">
      <c r="C64" s="103"/>
      <c r="D64" s="103"/>
    </row>
    <row r="65" spans="3:4" s="84" customFormat="1" ht="13.5">
      <c r="C65" s="103"/>
      <c r="D65" s="103"/>
    </row>
    <row r="66" spans="3:4" s="84" customFormat="1" ht="13.5">
      <c r="C66" s="103"/>
      <c r="D66" s="103"/>
    </row>
    <row r="67" spans="3:4" s="84" customFormat="1" ht="13.5">
      <c r="C67" s="103"/>
      <c r="D67" s="103"/>
    </row>
    <row r="68" spans="3:4" s="84" customFormat="1" ht="13.5">
      <c r="C68" s="103"/>
      <c r="D68" s="103"/>
    </row>
    <row r="69" spans="3:4" s="84" customFormat="1" ht="13.5">
      <c r="C69" s="103"/>
      <c r="D69" s="103"/>
    </row>
    <row r="70" spans="3:4" s="84" customFormat="1" ht="13.5">
      <c r="C70" s="103"/>
      <c r="D70" s="103"/>
    </row>
    <row r="71" spans="3:4" s="84" customFormat="1" ht="13.5">
      <c r="C71" s="103"/>
      <c r="D71" s="103"/>
    </row>
    <row r="72" spans="3:4" s="84" customFormat="1" ht="13.5">
      <c r="C72" s="103"/>
      <c r="D72" s="103"/>
    </row>
    <row r="73" spans="3:4" s="84" customFormat="1" ht="13.5">
      <c r="C73" s="103"/>
      <c r="D73" s="103"/>
    </row>
    <row r="74" spans="3:4" s="84" customFormat="1" ht="13.5">
      <c r="C74" s="103"/>
      <c r="D74" s="103"/>
    </row>
    <row r="75" spans="3:4" s="84" customFormat="1" ht="13.5">
      <c r="C75" s="103"/>
      <c r="D75" s="103"/>
    </row>
    <row r="76" spans="3:4" s="84" customFormat="1" ht="13.5">
      <c r="C76" s="103"/>
      <c r="D76" s="103"/>
    </row>
    <row r="77" spans="3:4" s="84" customFormat="1" ht="13.5">
      <c r="C77" s="103"/>
      <c r="D77" s="103"/>
    </row>
    <row r="78" spans="3:4" s="84" customFormat="1" ht="13.5">
      <c r="C78" s="103"/>
      <c r="D78" s="103"/>
    </row>
    <row r="79" spans="3:4" s="84" customFormat="1" ht="13.5">
      <c r="C79" s="103"/>
      <c r="D79" s="103"/>
    </row>
    <row r="80" spans="3:4" s="84" customFormat="1" ht="13.5">
      <c r="C80" s="103"/>
      <c r="D80" s="103"/>
    </row>
    <row r="81" spans="3:4" s="84" customFormat="1" ht="13.5">
      <c r="C81" s="103"/>
      <c r="D81" s="103"/>
    </row>
    <row r="82" spans="3:4" s="84" customFormat="1" ht="13.5">
      <c r="C82" s="103"/>
      <c r="D82" s="103"/>
    </row>
    <row r="83" spans="3:4" s="84" customFormat="1" ht="13.5">
      <c r="C83" s="103"/>
      <c r="D83" s="103"/>
    </row>
    <row r="84" spans="3:4" s="84" customFormat="1" ht="13.5">
      <c r="C84" s="103"/>
      <c r="D84" s="103"/>
    </row>
    <row r="85" spans="3:4" s="84" customFormat="1" ht="13.5">
      <c r="C85" s="103"/>
      <c r="D85" s="103"/>
    </row>
    <row r="86" spans="3:4" s="84" customFormat="1" ht="13.5">
      <c r="C86" s="103"/>
      <c r="D86" s="103"/>
    </row>
    <row r="87" spans="3:4" s="84" customFormat="1" ht="13.5">
      <c r="C87" s="103"/>
      <c r="D87" s="103"/>
    </row>
    <row r="88" spans="3:4" s="84" customFormat="1" ht="13.5">
      <c r="C88" s="103"/>
      <c r="D88" s="103"/>
    </row>
    <row r="89" spans="3:4" s="84" customFormat="1" ht="13.5">
      <c r="C89" s="103"/>
      <c r="D89" s="103"/>
    </row>
    <row r="90" spans="3:4" s="84" customFormat="1" ht="13.5">
      <c r="C90" s="103"/>
      <c r="D90" s="103"/>
    </row>
    <row r="91" spans="3:4" s="84" customFormat="1" ht="13.5">
      <c r="C91" s="103"/>
      <c r="D91" s="103"/>
    </row>
    <row r="92" spans="3:4" s="84" customFormat="1" ht="13.5">
      <c r="C92" s="103"/>
      <c r="D92" s="103"/>
    </row>
    <row r="93" spans="3:4" s="84" customFormat="1" ht="13.5">
      <c r="C93" s="103"/>
      <c r="D93" s="103"/>
    </row>
    <row r="94" spans="3:4" s="84" customFormat="1" ht="13.5">
      <c r="C94" s="103"/>
      <c r="D94" s="103"/>
    </row>
    <row r="95" spans="3:4" s="84" customFormat="1" ht="13.5">
      <c r="C95" s="103"/>
      <c r="D95" s="103"/>
    </row>
    <row r="96" spans="3:4" s="84" customFormat="1" ht="13.5">
      <c r="C96" s="103"/>
      <c r="D96" s="103"/>
    </row>
    <row r="97" spans="3:4" s="84" customFormat="1" ht="13.5">
      <c r="C97" s="103"/>
      <c r="D97" s="103"/>
    </row>
    <row r="98" spans="3:4" s="84" customFormat="1" ht="13.5">
      <c r="C98" s="103"/>
      <c r="D98" s="103"/>
    </row>
    <row r="99" spans="3:4" s="84" customFormat="1" ht="13.5">
      <c r="C99" s="103"/>
      <c r="D99" s="103"/>
    </row>
    <row r="100" spans="3:4" s="84" customFormat="1" ht="13.5">
      <c r="C100" s="103"/>
      <c r="D100" s="103"/>
    </row>
    <row r="101" spans="3:4" s="84" customFormat="1" ht="13.5">
      <c r="C101" s="103"/>
      <c r="D101" s="103"/>
    </row>
    <row r="102" spans="3:4" s="84" customFormat="1" ht="13.5">
      <c r="C102" s="103"/>
      <c r="D102" s="103"/>
    </row>
    <row r="103" spans="3:4" s="84" customFormat="1" ht="13.5">
      <c r="C103" s="103"/>
      <c r="D103" s="103"/>
    </row>
    <row r="104" spans="3:4" s="84" customFormat="1" ht="13.5">
      <c r="C104" s="103"/>
      <c r="D104" s="103"/>
    </row>
    <row r="105" spans="3:4" s="84" customFormat="1" ht="13.5">
      <c r="C105" s="103"/>
      <c r="D105" s="103"/>
    </row>
    <row r="106" spans="3:4" s="84" customFormat="1" ht="13.5">
      <c r="C106" s="103"/>
      <c r="D106" s="103"/>
    </row>
    <row r="107" spans="3:4" s="84" customFormat="1" ht="13.5">
      <c r="C107" s="103"/>
      <c r="D107" s="103"/>
    </row>
    <row r="108" spans="3:4" s="84" customFormat="1" ht="13.5">
      <c r="C108" s="103"/>
      <c r="D108" s="103"/>
    </row>
    <row r="109" spans="3:4" s="84" customFormat="1" ht="13.5">
      <c r="C109" s="103"/>
      <c r="D109" s="103"/>
    </row>
    <row r="110" spans="3:4" s="84" customFormat="1" ht="13.5">
      <c r="C110" s="103"/>
      <c r="D110" s="103"/>
    </row>
    <row r="111" spans="3:4" s="84" customFormat="1" ht="13.5">
      <c r="C111" s="103"/>
      <c r="D111" s="103"/>
    </row>
    <row r="112" spans="3:4" s="84" customFormat="1" ht="13.5">
      <c r="C112" s="103"/>
      <c r="D112" s="103"/>
    </row>
    <row r="113" spans="3:4" s="84" customFormat="1" ht="13.5">
      <c r="C113" s="103"/>
      <c r="D113" s="103"/>
    </row>
    <row r="114" spans="3:4" s="84" customFormat="1" ht="13.5">
      <c r="C114" s="103"/>
      <c r="D114" s="103"/>
    </row>
    <row r="115" spans="3:4" s="84" customFormat="1" ht="13.5">
      <c r="C115" s="103"/>
      <c r="D115" s="103"/>
    </row>
    <row r="116" spans="3:4" s="84" customFormat="1" ht="13.5">
      <c r="C116" s="103"/>
      <c r="D116" s="103"/>
    </row>
    <row r="117" spans="3:4" s="84" customFormat="1" ht="13.5">
      <c r="C117" s="103"/>
      <c r="D117" s="103"/>
    </row>
    <row r="118" spans="3:4" s="84" customFormat="1" ht="13.5">
      <c r="C118" s="103"/>
      <c r="D118" s="103"/>
    </row>
    <row r="119" spans="3:4" s="84" customFormat="1" ht="13.5">
      <c r="C119" s="103"/>
      <c r="D119" s="103"/>
    </row>
    <row r="120" spans="3:4" s="84" customFormat="1" ht="13.5">
      <c r="C120" s="103"/>
      <c r="D120" s="103"/>
    </row>
    <row r="121" spans="3:4" s="84" customFormat="1" ht="13.5">
      <c r="C121" s="103"/>
      <c r="D121" s="103"/>
    </row>
    <row r="122" spans="3:4" s="84" customFormat="1" ht="13.5">
      <c r="C122" s="103"/>
      <c r="D122" s="103"/>
    </row>
    <row r="123" spans="3:4" s="84" customFormat="1" ht="13.5">
      <c r="C123" s="103"/>
      <c r="D123" s="103"/>
    </row>
    <row r="124" spans="3:4" s="84" customFormat="1" ht="13.5">
      <c r="C124" s="103"/>
      <c r="D124" s="103"/>
    </row>
    <row r="125" spans="3:4" s="84" customFormat="1" ht="13.5">
      <c r="C125" s="103"/>
      <c r="D125" s="103"/>
    </row>
    <row r="126" spans="3:4" s="84" customFormat="1" ht="13.5">
      <c r="C126" s="103"/>
      <c r="D126" s="103"/>
    </row>
    <row r="127" spans="3:4" s="84" customFormat="1" ht="13.5">
      <c r="C127" s="103"/>
      <c r="D127" s="103"/>
    </row>
    <row r="128" spans="3:4" s="84" customFormat="1" ht="13.5">
      <c r="C128" s="103"/>
      <c r="D128" s="103"/>
    </row>
    <row r="129" spans="3:4" s="84" customFormat="1" ht="13.5">
      <c r="C129" s="103"/>
      <c r="D129" s="103"/>
    </row>
    <row r="130" spans="3:4" s="84" customFormat="1" ht="13.5">
      <c r="C130" s="103"/>
      <c r="D130" s="103"/>
    </row>
    <row r="131" spans="3:4" s="84" customFormat="1" ht="13.5">
      <c r="C131" s="103"/>
      <c r="D131" s="103"/>
    </row>
    <row r="132" spans="3:4" s="84" customFormat="1" ht="13.5">
      <c r="C132" s="103"/>
      <c r="D132" s="103"/>
    </row>
    <row r="133" spans="3:4" s="84" customFormat="1" ht="13.5">
      <c r="C133" s="103"/>
      <c r="D133" s="103"/>
    </row>
    <row r="134" spans="3:4" s="84" customFormat="1" ht="13.5">
      <c r="C134" s="103"/>
      <c r="D134" s="103"/>
    </row>
    <row r="135" spans="3:4" s="84" customFormat="1" ht="13.5">
      <c r="C135" s="103"/>
      <c r="D135" s="103"/>
    </row>
    <row r="136" spans="3:4" s="84" customFormat="1" ht="13.5">
      <c r="C136" s="103"/>
      <c r="D136" s="103"/>
    </row>
    <row r="137" spans="3:4" s="84" customFormat="1" ht="13.5">
      <c r="C137" s="103"/>
      <c r="D137" s="103"/>
    </row>
    <row r="138" spans="3:4" s="84" customFormat="1" ht="13.5">
      <c r="C138" s="103"/>
      <c r="D138" s="103"/>
    </row>
    <row r="139" spans="3:4" s="84" customFormat="1" ht="13.5">
      <c r="C139" s="103"/>
      <c r="D139" s="103"/>
    </row>
    <row r="140" spans="3:4" s="84" customFormat="1" ht="13.5">
      <c r="C140" s="103"/>
      <c r="D140" s="103"/>
    </row>
    <row r="141" spans="3:4" s="84" customFormat="1" ht="13.5">
      <c r="C141" s="103"/>
      <c r="D141" s="103"/>
    </row>
    <row r="142" spans="3:4" s="84" customFormat="1" ht="13.5">
      <c r="C142" s="103"/>
      <c r="D142" s="103"/>
    </row>
    <row r="143" spans="3:4" s="84" customFormat="1" ht="13.5">
      <c r="C143" s="103"/>
      <c r="D143" s="103"/>
    </row>
    <row r="144" spans="3:4" s="84" customFormat="1" ht="13.5">
      <c r="C144" s="103"/>
      <c r="D144" s="103"/>
    </row>
    <row r="145" spans="3:4" s="84" customFormat="1" ht="13.5">
      <c r="C145" s="103"/>
      <c r="D145" s="103"/>
    </row>
    <row r="146" spans="3:4" s="84" customFormat="1" ht="13.5">
      <c r="C146" s="103"/>
      <c r="D146" s="103"/>
    </row>
    <row r="147" spans="3:4" s="84" customFormat="1" ht="13.5">
      <c r="C147" s="103"/>
      <c r="D147" s="103"/>
    </row>
    <row r="148" spans="3:4" s="84" customFormat="1" ht="13.5">
      <c r="C148" s="103"/>
      <c r="D148" s="103"/>
    </row>
    <row r="149" spans="3:4" s="84" customFormat="1" ht="13.5">
      <c r="C149" s="103"/>
      <c r="D149" s="103"/>
    </row>
    <row r="150" spans="3:4" s="84" customFormat="1" ht="13.5">
      <c r="C150" s="103"/>
      <c r="D150" s="103"/>
    </row>
    <row r="151" spans="3:4" s="84" customFormat="1" ht="13.5">
      <c r="C151" s="103"/>
      <c r="D151" s="103"/>
    </row>
    <row r="152" spans="3:4" s="84" customFormat="1" ht="13.5">
      <c r="C152" s="103"/>
      <c r="D152" s="103"/>
    </row>
    <row r="153" spans="3:4" s="84" customFormat="1" ht="13.5">
      <c r="C153" s="103"/>
      <c r="D153" s="103"/>
    </row>
    <row r="154" spans="3:4" s="84" customFormat="1" ht="13.5">
      <c r="C154" s="103"/>
      <c r="D154" s="103"/>
    </row>
    <row r="155" spans="3:4" s="84" customFormat="1" ht="13.5">
      <c r="C155" s="103"/>
      <c r="D155" s="103"/>
    </row>
    <row r="156" spans="3:4" s="84" customFormat="1" ht="13.5">
      <c r="C156" s="103"/>
      <c r="D156" s="103"/>
    </row>
    <row r="157" spans="3:4" s="84" customFormat="1" ht="13.5">
      <c r="C157" s="103"/>
      <c r="D157" s="103"/>
    </row>
    <row r="158" spans="3:4" s="84" customFormat="1" ht="13.5">
      <c r="C158" s="103"/>
      <c r="D158" s="103"/>
    </row>
    <row r="159" spans="3:4" s="84" customFormat="1" ht="13.5">
      <c r="C159" s="103"/>
      <c r="D159" s="103"/>
    </row>
    <row r="160" spans="3:4" s="84" customFormat="1" ht="13.5">
      <c r="C160" s="103"/>
      <c r="D160" s="103"/>
    </row>
    <row r="161" spans="3:4" s="84" customFormat="1" ht="13.5">
      <c r="C161" s="103"/>
      <c r="D161" s="103"/>
    </row>
    <row r="162" spans="3:4" s="84" customFormat="1" ht="13.5">
      <c r="C162" s="103"/>
      <c r="D162" s="103"/>
    </row>
    <row r="163" spans="3:4" s="84" customFormat="1" ht="13.5">
      <c r="C163" s="103"/>
      <c r="D163" s="103"/>
    </row>
    <row r="164" spans="3:4" s="84" customFormat="1" ht="13.5">
      <c r="C164" s="103"/>
      <c r="D164" s="103"/>
    </row>
    <row r="165" spans="3:4" s="84" customFormat="1" ht="13.5">
      <c r="C165" s="103"/>
      <c r="D165" s="103"/>
    </row>
    <row r="166" spans="3:4" s="84" customFormat="1" ht="13.5">
      <c r="C166" s="103"/>
      <c r="D166" s="103"/>
    </row>
    <row r="167" spans="3:4" s="84" customFormat="1" ht="13.5">
      <c r="C167" s="103"/>
      <c r="D167" s="103"/>
    </row>
    <row r="168" spans="3:4" s="84" customFormat="1" ht="13.5">
      <c r="C168" s="103"/>
      <c r="D168" s="103"/>
    </row>
    <row r="169" spans="3:4" s="84" customFormat="1" ht="13.5">
      <c r="C169" s="103"/>
      <c r="D169" s="103"/>
    </row>
    <row r="170" spans="3:4" s="84" customFormat="1" ht="13.5">
      <c r="C170" s="103"/>
      <c r="D170" s="103"/>
    </row>
    <row r="171" spans="3:4" s="84" customFormat="1" ht="13.5">
      <c r="C171" s="103"/>
      <c r="D171" s="103"/>
    </row>
    <row r="172" spans="3:4" s="84" customFormat="1" ht="13.5">
      <c r="C172" s="103"/>
      <c r="D172" s="103"/>
    </row>
    <row r="173" spans="3:4" s="84" customFormat="1" ht="13.5">
      <c r="C173" s="103"/>
      <c r="D173" s="103"/>
    </row>
    <row r="174" spans="3:4" s="84" customFormat="1" ht="13.5">
      <c r="C174" s="103"/>
      <c r="D174" s="103"/>
    </row>
    <row r="175" spans="3:4" s="84" customFormat="1" ht="13.5">
      <c r="C175" s="103"/>
      <c r="D175" s="103"/>
    </row>
    <row r="176" spans="3:4" s="84" customFormat="1" ht="13.5">
      <c r="C176" s="103"/>
      <c r="D176" s="103"/>
    </row>
    <row r="177" spans="3:4" s="84" customFormat="1" ht="13.5">
      <c r="C177" s="103"/>
      <c r="D177" s="103"/>
    </row>
    <row r="178" spans="3:4" s="84" customFormat="1" ht="13.5">
      <c r="C178" s="103"/>
      <c r="D178" s="103"/>
    </row>
    <row r="179" spans="3:4" s="84" customFormat="1" ht="13.5">
      <c r="C179" s="103"/>
      <c r="D179" s="103"/>
    </row>
    <row r="180" spans="3:4" s="84" customFormat="1" ht="13.5">
      <c r="C180" s="103"/>
      <c r="D180" s="103"/>
    </row>
    <row r="181" spans="3:4" s="84" customFormat="1" ht="13.5">
      <c r="C181" s="103"/>
      <c r="D181" s="103"/>
    </row>
    <row r="182" spans="3:4" s="84" customFormat="1" ht="13.5">
      <c r="C182" s="103"/>
      <c r="D182" s="103"/>
    </row>
    <row r="183" spans="3:4" s="84" customFormat="1" ht="13.5">
      <c r="C183" s="103"/>
      <c r="D183" s="103"/>
    </row>
    <row r="184" spans="3:4" s="84" customFormat="1" ht="13.5">
      <c r="C184" s="103"/>
      <c r="D184" s="103"/>
    </row>
    <row r="185" spans="3:4" s="84" customFormat="1" ht="13.5">
      <c r="C185" s="103"/>
      <c r="D185" s="103"/>
    </row>
    <row r="186" spans="3:4" s="84" customFormat="1" ht="13.5">
      <c r="C186" s="103"/>
      <c r="D186" s="103"/>
    </row>
    <row r="187" spans="3:4" s="84" customFormat="1" ht="13.5">
      <c r="C187" s="103"/>
      <c r="D187" s="103"/>
    </row>
    <row r="188" spans="3:4" s="84" customFormat="1" ht="13.5">
      <c r="C188" s="103"/>
      <c r="D188" s="103"/>
    </row>
    <row r="189" spans="3:4" s="84" customFormat="1" ht="13.5">
      <c r="C189" s="103"/>
      <c r="D189" s="103"/>
    </row>
    <row r="190" spans="3:4" s="84" customFormat="1" ht="13.5">
      <c r="C190" s="103"/>
      <c r="D190" s="103"/>
    </row>
    <row r="191" spans="3:4" s="84" customFormat="1" ht="13.5">
      <c r="C191" s="103"/>
      <c r="D191" s="103"/>
    </row>
    <row r="192" spans="3:4" s="84" customFormat="1" ht="13.5">
      <c r="C192" s="103"/>
      <c r="D192" s="103"/>
    </row>
    <row r="193" spans="3:4" s="84" customFormat="1" ht="13.5">
      <c r="C193" s="103"/>
      <c r="D193" s="103"/>
    </row>
    <row r="194" spans="3:4" s="84" customFormat="1" ht="13.5">
      <c r="C194" s="103"/>
      <c r="D194" s="103"/>
    </row>
    <row r="195" spans="3:4" s="84" customFormat="1" ht="13.5">
      <c r="C195" s="103"/>
      <c r="D195" s="103"/>
    </row>
    <row r="196" spans="3:4" s="84" customFormat="1" ht="13.5">
      <c r="C196" s="103"/>
      <c r="D196" s="103"/>
    </row>
    <row r="197" spans="3:4" s="84" customFormat="1" ht="13.5">
      <c r="C197" s="103"/>
      <c r="D197" s="103"/>
    </row>
    <row r="198" spans="3:4" s="84" customFormat="1" ht="13.5">
      <c r="C198" s="103"/>
      <c r="D198" s="103"/>
    </row>
    <row r="199" spans="3:4" s="84" customFormat="1" ht="13.5">
      <c r="C199" s="103"/>
      <c r="D199" s="103"/>
    </row>
    <row r="200" spans="3:4" s="84" customFormat="1" ht="13.5">
      <c r="C200" s="103"/>
      <c r="D200" s="103"/>
    </row>
    <row r="201" spans="3:4" s="84" customFormat="1" ht="13.5">
      <c r="C201" s="103"/>
      <c r="D201" s="103"/>
    </row>
    <row r="202" spans="3:4" s="84" customFormat="1" ht="13.5">
      <c r="C202" s="103"/>
      <c r="D202" s="103"/>
    </row>
    <row r="203" spans="3:4" s="84" customFormat="1" ht="13.5">
      <c r="C203" s="103"/>
      <c r="D203" s="103"/>
    </row>
    <row r="204" spans="3:4" s="84" customFormat="1" ht="13.5">
      <c r="C204" s="103"/>
      <c r="D204" s="103"/>
    </row>
    <row r="205" spans="3:4" s="84" customFormat="1" ht="13.5">
      <c r="C205" s="103"/>
      <c r="D205" s="103"/>
    </row>
    <row r="206" spans="3:4" s="84" customFormat="1" ht="13.5">
      <c r="C206" s="103"/>
      <c r="D206" s="103"/>
    </row>
    <row r="207" spans="3:4" s="84" customFormat="1" ht="13.5">
      <c r="C207" s="103"/>
      <c r="D207" s="103"/>
    </row>
    <row r="208" spans="3:4" s="84" customFormat="1" ht="13.5">
      <c r="C208" s="103"/>
      <c r="D208" s="103"/>
    </row>
    <row r="209" spans="3:4" s="84" customFormat="1" ht="13.5">
      <c r="C209" s="103"/>
      <c r="D209" s="103"/>
    </row>
    <row r="210" spans="3:4" s="84" customFormat="1" ht="13.5">
      <c r="C210" s="103"/>
      <c r="D210" s="103"/>
    </row>
    <row r="211" spans="3:4" s="84" customFormat="1" ht="13.5">
      <c r="C211" s="103"/>
      <c r="D211" s="103"/>
    </row>
    <row r="212" spans="3:4" s="84" customFormat="1" ht="13.5">
      <c r="C212" s="103"/>
      <c r="D212" s="103"/>
    </row>
    <row r="213" spans="3:4" s="84" customFormat="1" ht="13.5">
      <c r="C213" s="103"/>
      <c r="D213" s="103"/>
    </row>
    <row r="214" spans="3:4" s="84" customFormat="1" ht="13.5">
      <c r="C214" s="103"/>
      <c r="D214" s="103"/>
    </row>
    <row r="215" spans="3:4" s="84" customFormat="1" ht="13.5">
      <c r="C215" s="103"/>
      <c r="D215" s="103"/>
    </row>
    <row r="216" spans="3:4" s="84" customFormat="1" ht="13.5">
      <c r="C216" s="103"/>
      <c r="D216" s="103"/>
    </row>
    <row r="217" spans="3:4" s="84" customFormat="1" ht="13.5">
      <c r="C217" s="103"/>
      <c r="D217" s="103"/>
    </row>
    <row r="218" spans="3:4" s="84" customFormat="1" ht="13.5">
      <c r="C218" s="103"/>
      <c r="D218" s="103"/>
    </row>
    <row r="219" spans="3:4" s="84" customFormat="1" ht="13.5">
      <c r="C219" s="103"/>
      <c r="D219" s="103"/>
    </row>
    <row r="220" spans="3:4" s="84" customFormat="1" ht="13.5">
      <c r="C220" s="103"/>
      <c r="D220" s="103"/>
    </row>
    <row r="221" spans="3:4" s="84" customFormat="1" ht="13.5">
      <c r="C221" s="103"/>
      <c r="D221" s="103"/>
    </row>
    <row r="222" spans="3:4" s="84" customFormat="1" ht="13.5">
      <c r="C222" s="103"/>
      <c r="D222" s="103"/>
    </row>
    <row r="223" spans="3:4" s="84" customFormat="1" ht="13.5">
      <c r="C223" s="103"/>
      <c r="D223" s="103"/>
    </row>
    <row r="224" spans="3:4" s="84" customFormat="1" ht="13.5">
      <c r="C224" s="103"/>
      <c r="D224" s="103"/>
    </row>
    <row r="225" spans="3:4" s="84" customFormat="1" ht="13.5">
      <c r="C225" s="103"/>
      <c r="D225" s="103"/>
    </row>
    <row r="226" spans="3:4" s="84" customFormat="1" ht="13.5">
      <c r="C226" s="103"/>
      <c r="D226" s="103"/>
    </row>
    <row r="227" spans="3:4" s="84" customFormat="1" ht="13.5">
      <c r="C227" s="103"/>
      <c r="D227" s="103"/>
    </row>
    <row r="228" spans="3:4" s="84" customFormat="1" ht="13.5">
      <c r="C228" s="103"/>
      <c r="D228" s="103"/>
    </row>
    <row r="229" spans="3:4" s="84" customFormat="1" ht="13.5">
      <c r="C229" s="103"/>
      <c r="D229" s="103"/>
    </row>
    <row r="230" spans="3:4" s="84" customFormat="1" ht="13.5">
      <c r="C230" s="103"/>
      <c r="D230" s="103"/>
    </row>
    <row r="231" spans="3:4" s="84" customFormat="1" ht="13.5">
      <c r="C231" s="103"/>
      <c r="D231" s="103"/>
    </row>
    <row r="232" spans="3:4" s="84" customFormat="1" ht="13.5">
      <c r="C232" s="103"/>
      <c r="D232" s="103"/>
    </row>
    <row r="233" spans="3:4" s="84" customFormat="1" ht="13.5">
      <c r="C233" s="103"/>
      <c r="D233" s="103"/>
    </row>
    <row r="234" spans="3:4" s="84" customFormat="1" ht="13.5">
      <c r="C234" s="103"/>
      <c r="D234" s="103"/>
    </row>
    <row r="235" spans="3:4" s="84" customFormat="1" ht="13.5">
      <c r="C235" s="103"/>
      <c r="D235" s="103"/>
    </row>
    <row r="236" spans="3:4" s="84" customFormat="1" ht="13.5">
      <c r="C236" s="103"/>
      <c r="D236" s="103"/>
    </row>
    <row r="237" spans="3:4" s="84" customFormat="1" ht="13.5">
      <c r="C237" s="103"/>
      <c r="D237" s="103"/>
    </row>
    <row r="238" spans="3:4" s="84" customFormat="1" ht="13.5">
      <c r="C238" s="103"/>
      <c r="D238" s="103"/>
    </row>
    <row r="239" spans="3:4" s="84" customFormat="1" ht="13.5">
      <c r="C239" s="103"/>
      <c r="D239" s="103"/>
    </row>
    <row r="240" spans="3:4" s="84" customFormat="1" ht="13.5">
      <c r="C240" s="103"/>
      <c r="D240" s="103"/>
    </row>
    <row r="241" spans="3:4" s="84" customFormat="1" ht="13.5">
      <c r="C241" s="103"/>
      <c r="D241" s="103"/>
    </row>
    <row r="242" spans="3:4" s="84" customFormat="1" ht="13.5">
      <c r="C242" s="103"/>
      <c r="D242" s="103"/>
    </row>
    <row r="243" spans="3:4" s="84" customFormat="1" ht="13.5">
      <c r="C243" s="103"/>
      <c r="D243" s="103"/>
    </row>
    <row r="244" spans="3:4" s="84" customFormat="1" ht="13.5">
      <c r="C244" s="103"/>
      <c r="D244" s="103"/>
    </row>
    <row r="245" spans="3:4" s="84" customFormat="1" ht="13.5">
      <c r="C245" s="103"/>
      <c r="D245" s="103"/>
    </row>
    <row r="246" spans="3:4" s="84" customFormat="1" ht="13.5">
      <c r="C246" s="103"/>
      <c r="D246" s="103"/>
    </row>
    <row r="247" spans="3:4" s="84" customFormat="1" ht="13.5">
      <c r="C247" s="103"/>
      <c r="D247" s="103"/>
    </row>
    <row r="248" spans="3:4" s="84" customFormat="1" ht="13.5">
      <c r="C248" s="103"/>
      <c r="D248" s="103"/>
    </row>
    <row r="249" spans="3:4" s="84" customFormat="1" ht="13.5">
      <c r="C249" s="103"/>
      <c r="D249" s="103"/>
    </row>
    <row r="250" spans="3:4" s="84" customFormat="1" ht="13.5">
      <c r="C250" s="103"/>
      <c r="D250" s="103"/>
    </row>
    <row r="251" spans="3:4" s="84" customFormat="1" ht="13.5">
      <c r="C251" s="103"/>
      <c r="D251" s="103"/>
    </row>
    <row r="252" spans="3:4" s="84" customFormat="1" ht="13.5">
      <c r="C252" s="103"/>
      <c r="D252" s="103"/>
    </row>
    <row r="253" spans="3:4" s="84" customFormat="1" ht="13.5">
      <c r="C253" s="103"/>
      <c r="D253" s="103"/>
    </row>
    <row r="254" spans="3:4" s="84" customFormat="1" ht="13.5">
      <c r="C254" s="103"/>
      <c r="D254" s="103"/>
    </row>
    <row r="255" spans="3:4" s="84" customFormat="1" ht="13.5">
      <c r="C255" s="103"/>
      <c r="D255" s="103"/>
    </row>
    <row r="256" spans="3:4" s="84" customFormat="1" ht="13.5">
      <c r="C256" s="103"/>
      <c r="D256" s="103"/>
    </row>
    <row r="257" spans="3:4" s="84" customFormat="1" ht="13.5">
      <c r="C257" s="103"/>
      <c r="D257" s="103"/>
    </row>
    <row r="258" spans="3:4" s="84" customFormat="1" ht="13.5">
      <c r="C258" s="103"/>
      <c r="D258" s="103"/>
    </row>
    <row r="259" spans="3:4" s="84" customFormat="1" ht="13.5">
      <c r="C259" s="103"/>
      <c r="D259" s="103"/>
    </row>
    <row r="260" spans="3:4" s="84" customFormat="1" ht="13.5">
      <c r="C260" s="103"/>
      <c r="D260" s="103"/>
    </row>
    <row r="261" spans="3:4" s="84" customFormat="1" ht="13.5">
      <c r="C261" s="103"/>
      <c r="D261" s="103"/>
    </row>
    <row r="262" spans="3:4" s="84" customFormat="1" ht="13.5">
      <c r="C262" s="103"/>
      <c r="D262" s="103"/>
    </row>
    <row r="263" spans="3:4" s="84" customFormat="1" ht="13.5">
      <c r="C263" s="103"/>
      <c r="D263" s="103"/>
    </row>
    <row r="264" spans="3:4" s="84" customFormat="1" ht="13.5">
      <c r="C264" s="103"/>
      <c r="D264" s="103"/>
    </row>
    <row r="265" spans="3:4" s="84" customFormat="1" ht="13.5">
      <c r="C265" s="103"/>
      <c r="D265" s="103"/>
    </row>
    <row r="266" spans="3:4" s="84" customFormat="1" ht="13.5">
      <c r="C266" s="103"/>
      <c r="D266" s="103"/>
    </row>
    <row r="267" spans="3:4" s="84" customFormat="1" ht="13.5">
      <c r="C267" s="103"/>
      <c r="D267" s="103"/>
    </row>
    <row r="268" spans="3:4" s="84" customFormat="1" ht="13.5">
      <c r="C268" s="103"/>
      <c r="D268" s="103"/>
    </row>
    <row r="269" spans="3:4" s="84" customFormat="1" ht="13.5">
      <c r="C269" s="103"/>
      <c r="D269" s="103"/>
    </row>
    <row r="270" spans="3:4" s="84" customFormat="1" ht="13.5">
      <c r="C270" s="103"/>
      <c r="D270" s="103"/>
    </row>
    <row r="271" spans="3:4" s="84" customFormat="1" ht="13.5">
      <c r="C271" s="103"/>
      <c r="D271" s="103"/>
    </row>
    <row r="272" spans="3:4" s="84" customFormat="1" ht="13.5">
      <c r="C272" s="103"/>
      <c r="D272" s="103"/>
    </row>
    <row r="273" spans="3:4" s="84" customFormat="1" ht="13.5">
      <c r="C273" s="103"/>
      <c r="D273" s="103"/>
    </row>
    <row r="274" spans="3:4" s="84" customFormat="1" ht="13.5">
      <c r="C274" s="103"/>
      <c r="D274" s="103"/>
    </row>
    <row r="275" spans="3:4" s="84" customFormat="1" ht="13.5">
      <c r="C275" s="103"/>
      <c r="D275" s="103"/>
    </row>
    <row r="276" spans="3:4" s="84" customFormat="1" ht="13.5">
      <c r="C276" s="103"/>
      <c r="D276" s="103"/>
    </row>
    <row r="277" spans="3:4" s="84" customFormat="1" ht="13.5">
      <c r="C277" s="103"/>
      <c r="D277" s="103"/>
    </row>
    <row r="278" spans="3:4" s="84" customFormat="1" ht="13.5">
      <c r="C278" s="103"/>
      <c r="D278" s="103"/>
    </row>
    <row r="279" spans="3:4" s="84" customFormat="1" ht="13.5">
      <c r="C279" s="103"/>
      <c r="D279" s="103"/>
    </row>
    <row r="280" spans="3:4" s="84" customFormat="1" ht="13.5">
      <c r="C280" s="103"/>
      <c r="D280" s="103"/>
    </row>
    <row r="281" spans="3:4" s="84" customFormat="1" ht="13.5">
      <c r="C281" s="103"/>
      <c r="D281" s="103"/>
    </row>
    <row r="282" spans="3:4" s="84" customFormat="1" ht="13.5">
      <c r="C282" s="103"/>
      <c r="D282" s="103"/>
    </row>
    <row r="283" spans="3:4" s="84" customFormat="1" ht="13.5">
      <c r="C283" s="103"/>
      <c r="D283" s="103"/>
    </row>
    <row r="284" spans="3:4" s="84" customFormat="1" ht="13.5">
      <c r="C284" s="103"/>
      <c r="D284" s="103"/>
    </row>
    <row r="285" spans="3:4" s="84" customFormat="1" ht="13.5">
      <c r="C285" s="103"/>
      <c r="D285" s="103"/>
    </row>
    <row r="286" spans="3:4" s="84" customFormat="1" ht="13.5">
      <c r="C286" s="103"/>
      <c r="D286" s="103"/>
    </row>
    <row r="287" spans="3:4" s="84" customFormat="1" ht="13.5">
      <c r="C287" s="103"/>
      <c r="D287" s="103"/>
    </row>
    <row r="288" spans="3:4" s="84" customFormat="1" ht="13.5">
      <c r="C288" s="103"/>
      <c r="D288" s="103"/>
    </row>
    <row r="289" spans="3:4" s="84" customFormat="1" ht="13.5">
      <c r="C289" s="103"/>
      <c r="D289" s="103"/>
    </row>
    <row r="290" spans="3:4" s="84" customFormat="1" ht="13.5">
      <c r="C290" s="103"/>
      <c r="D290" s="103"/>
    </row>
    <row r="291" spans="3:4" s="84" customFormat="1" ht="13.5">
      <c r="C291" s="103"/>
      <c r="D291" s="103"/>
    </row>
    <row r="292" spans="3:4" s="84" customFormat="1" ht="13.5">
      <c r="C292" s="103"/>
      <c r="D292" s="103"/>
    </row>
    <row r="293" spans="3:4" s="84" customFormat="1" ht="13.5">
      <c r="C293" s="103"/>
      <c r="D293" s="103"/>
    </row>
    <row r="294" spans="3:4" s="84" customFormat="1" ht="13.5">
      <c r="C294" s="103"/>
      <c r="D294" s="103"/>
    </row>
    <row r="295" spans="3:4" s="84" customFormat="1" ht="13.5">
      <c r="C295" s="103"/>
      <c r="D295" s="103"/>
    </row>
    <row r="296" spans="3:4" s="84" customFormat="1" ht="13.5">
      <c r="C296" s="103"/>
      <c r="D296" s="103"/>
    </row>
    <row r="297" spans="3:4" s="84" customFormat="1" ht="13.5">
      <c r="C297" s="103"/>
      <c r="D297" s="103"/>
    </row>
    <row r="298" spans="3:4" s="84" customFormat="1" ht="13.5">
      <c r="C298" s="103"/>
      <c r="D298" s="103"/>
    </row>
    <row r="299" spans="3:4" s="84" customFormat="1" ht="13.5">
      <c r="C299" s="103"/>
      <c r="D299" s="103"/>
    </row>
    <row r="300" spans="3:4" s="84" customFormat="1" ht="13.5">
      <c r="C300" s="103"/>
      <c r="D300" s="103"/>
    </row>
    <row r="301" spans="3:4" s="84" customFormat="1" ht="13.5">
      <c r="C301" s="103"/>
      <c r="D301" s="103"/>
    </row>
    <row r="302" spans="3:4" s="84" customFormat="1" ht="13.5">
      <c r="C302" s="103"/>
      <c r="D302" s="103"/>
    </row>
    <row r="303" spans="3:4" s="84" customFormat="1" ht="13.5">
      <c r="C303" s="103"/>
      <c r="D303" s="103"/>
    </row>
    <row r="304" spans="3:4" s="84" customFormat="1" ht="13.5">
      <c r="C304" s="103"/>
      <c r="D304" s="103"/>
    </row>
    <row r="305" spans="3:4" s="84" customFormat="1" ht="13.5">
      <c r="C305" s="103"/>
      <c r="D305" s="103"/>
    </row>
    <row r="306" spans="3:4" s="84" customFormat="1" ht="13.5">
      <c r="C306" s="103"/>
      <c r="D306" s="103"/>
    </row>
    <row r="307" spans="3:4" s="84" customFormat="1" ht="13.5">
      <c r="C307" s="103"/>
      <c r="D307" s="103"/>
    </row>
    <row r="308" spans="3:4" s="84" customFormat="1" ht="13.5">
      <c r="C308" s="103"/>
      <c r="D308" s="103"/>
    </row>
    <row r="309" spans="3:4" s="84" customFormat="1" ht="13.5">
      <c r="C309" s="103"/>
      <c r="D309" s="103"/>
    </row>
    <row r="310" spans="3:4" s="84" customFormat="1" ht="13.5">
      <c r="C310" s="103"/>
      <c r="D310" s="103"/>
    </row>
    <row r="311" spans="3:4" s="84" customFormat="1" ht="13.5">
      <c r="C311" s="103"/>
      <c r="D311" s="103"/>
    </row>
    <row r="312" spans="3:4" s="84" customFormat="1" ht="13.5">
      <c r="C312" s="103"/>
      <c r="D312" s="103"/>
    </row>
    <row r="313" spans="3:4" s="84" customFormat="1" ht="13.5">
      <c r="C313" s="103"/>
      <c r="D313" s="103"/>
    </row>
    <row r="314" spans="3:4" s="84" customFormat="1" ht="13.5">
      <c r="C314" s="103"/>
      <c r="D314" s="103"/>
    </row>
    <row r="315" spans="3:4" s="84" customFormat="1" ht="13.5">
      <c r="C315" s="103"/>
      <c r="D315" s="103"/>
    </row>
    <row r="316" spans="3:4" s="84" customFormat="1" ht="13.5">
      <c r="C316" s="103"/>
      <c r="D316" s="103"/>
    </row>
    <row r="317" spans="3:4" s="84" customFormat="1" ht="13.5">
      <c r="C317" s="103"/>
      <c r="D317" s="103"/>
    </row>
    <row r="318" spans="3:4" s="84" customFormat="1" ht="13.5">
      <c r="C318" s="103"/>
      <c r="D318" s="103"/>
    </row>
    <row r="319" spans="3:4" s="84" customFormat="1" ht="13.5">
      <c r="C319" s="103"/>
      <c r="D319" s="103"/>
    </row>
    <row r="320" spans="3:4" s="84" customFormat="1" ht="13.5">
      <c r="C320" s="103"/>
      <c r="D320" s="103"/>
    </row>
    <row r="321" spans="3:4" s="84" customFormat="1" ht="13.5">
      <c r="C321" s="103"/>
      <c r="D321" s="103"/>
    </row>
    <row r="322" spans="3:4" s="84" customFormat="1" ht="13.5">
      <c r="C322" s="103"/>
      <c r="D322" s="103"/>
    </row>
    <row r="323" spans="3:4" s="84" customFormat="1" ht="13.5">
      <c r="C323" s="103"/>
      <c r="D323" s="103"/>
    </row>
    <row r="324" spans="3:4" s="84" customFormat="1" ht="13.5">
      <c r="C324" s="103"/>
      <c r="D324" s="103"/>
    </row>
    <row r="325" spans="3:4" s="84" customFormat="1" ht="13.5">
      <c r="C325" s="103"/>
      <c r="D325" s="103"/>
    </row>
    <row r="326" spans="3:4" s="84" customFormat="1" ht="13.5">
      <c r="C326" s="103"/>
      <c r="D326" s="103"/>
    </row>
    <row r="327" spans="3:4" s="84" customFormat="1" ht="13.5">
      <c r="C327" s="103"/>
      <c r="D327" s="103"/>
    </row>
    <row r="328" spans="3:4" s="84" customFormat="1" ht="13.5">
      <c r="C328" s="103"/>
      <c r="D328" s="103"/>
    </row>
    <row r="329" spans="3:4" s="84" customFormat="1" ht="13.5">
      <c r="C329" s="103"/>
      <c r="D329" s="103"/>
    </row>
    <row r="330" spans="3:4" s="84" customFormat="1" ht="13.5">
      <c r="C330" s="103"/>
      <c r="D330" s="103"/>
    </row>
    <row r="331" spans="3:4" s="84" customFormat="1" ht="13.5">
      <c r="C331" s="103"/>
      <c r="D331" s="103"/>
    </row>
    <row r="332" spans="3:4" s="84" customFormat="1" ht="13.5">
      <c r="C332" s="103"/>
      <c r="D332" s="103"/>
    </row>
    <row r="333" spans="3:4" s="84" customFormat="1" ht="13.5">
      <c r="C333" s="103"/>
      <c r="D333" s="103"/>
    </row>
    <row r="334" spans="3:4" s="84" customFormat="1" ht="13.5">
      <c r="C334" s="103"/>
      <c r="D334" s="103"/>
    </row>
    <row r="335" spans="3:4" s="84" customFormat="1" ht="13.5">
      <c r="C335" s="103"/>
      <c r="D335" s="103"/>
    </row>
    <row r="336" spans="3:4" s="84" customFormat="1" ht="13.5">
      <c r="C336" s="103"/>
      <c r="D336" s="103"/>
    </row>
    <row r="337" spans="3:4" s="84" customFormat="1" ht="13.5">
      <c r="C337" s="103"/>
      <c r="D337" s="103"/>
    </row>
    <row r="338" spans="3:4" s="84" customFormat="1" ht="13.5">
      <c r="C338" s="103"/>
      <c r="D338" s="103"/>
    </row>
    <row r="339" spans="3:4" s="84" customFormat="1" ht="13.5">
      <c r="C339" s="103"/>
      <c r="D339" s="103"/>
    </row>
    <row r="340" spans="3:4" s="84" customFormat="1" ht="13.5">
      <c r="C340" s="103"/>
      <c r="D340" s="103"/>
    </row>
    <row r="341" spans="3:4" s="84" customFormat="1" ht="13.5">
      <c r="C341" s="103"/>
      <c r="D341" s="103"/>
    </row>
    <row r="342" spans="3:4" s="84" customFormat="1" ht="13.5">
      <c r="C342" s="103"/>
      <c r="D342" s="103"/>
    </row>
    <row r="343" spans="3:4" s="84" customFormat="1" ht="13.5">
      <c r="C343" s="103"/>
      <c r="D343" s="103"/>
    </row>
    <row r="344" spans="3:4" s="84" customFormat="1" ht="13.5">
      <c r="C344" s="103"/>
      <c r="D344" s="103"/>
    </row>
    <row r="345" spans="3:4" s="84" customFormat="1" ht="13.5">
      <c r="C345" s="103"/>
      <c r="D345" s="103"/>
    </row>
    <row r="346" spans="3:4" s="84" customFormat="1" ht="13.5">
      <c r="C346" s="103"/>
      <c r="D346" s="103"/>
    </row>
    <row r="347" spans="3:4" s="84" customFormat="1" ht="13.5">
      <c r="C347" s="103"/>
      <c r="D347" s="103"/>
    </row>
    <row r="348" spans="3:4" s="84" customFormat="1" ht="13.5">
      <c r="C348" s="103"/>
      <c r="D348" s="103"/>
    </row>
    <row r="349" spans="3:4" s="84" customFormat="1" ht="13.5">
      <c r="C349" s="103"/>
      <c r="D349" s="103"/>
    </row>
    <row r="350" spans="3:4" s="84" customFormat="1" ht="13.5">
      <c r="C350" s="103"/>
      <c r="D350" s="103"/>
    </row>
    <row r="351" spans="3:4" s="84" customFormat="1" ht="13.5">
      <c r="C351" s="103"/>
      <c r="D351" s="103"/>
    </row>
    <row r="352" spans="3:4" s="84" customFormat="1" ht="13.5">
      <c r="C352" s="103"/>
      <c r="D352" s="103"/>
    </row>
    <row r="353" spans="3:4" s="84" customFormat="1" ht="13.5">
      <c r="C353" s="103"/>
      <c r="D353" s="103"/>
    </row>
    <row r="354" spans="3:4" s="84" customFormat="1" ht="13.5">
      <c r="C354" s="103"/>
      <c r="D354" s="103"/>
    </row>
    <row r="355" spans="3:4" s="84" customFormat="1" ht="13.5">
      <c r="C355" s="103"/>
      <c r="D355" s="103"/>
    </row>
    <row r="356" spans="3:4" s="84" customFormat="1" ht="13.5">
      <c r="C356" s="103"/>
      <c r="D356" s="103"/>
    </row>
    <row r="357" spans="3:4" s="84" customFormat="1" ht="13.5">
      <c r="C357" s="103"/>
      <c r="D357" s="103"/>
    </row>
    <row r="358" spans="3:4" s="84" customFormat="1" ht="13.5">
      <c r="C358" s="103"/>
      <c r="D358" s="103"/>
    </row>
    <row r="359" spans="3:4" s="84" customFormat="1" ht="13.5">
      <c r="C359" s="103"/>
      <c r="D359" s="103"/>
    </row>
    <row r="360" spans="3:4" s="84" customFormat="1" ht="13.5">
      <c r="C360" s="103"/>
      <c r="D360" s="103"/>
    </row>
    <row r="361" spans="3:4" s="84" customFormat="1" ht="13.5">
      <c r="C361" s="103"/>
      <c r="D361" s="103"/>
    </row>
    <row r="362" spans="3:4" s="84" customFormat="1" ht="13.5">
      <c r="C362" s="103"/>
      <c r="D362" s="103"/>
    </row>
    <row r="363" spans="3:4" s="84" customFormat="1" ht="13.5">
      <c r="C363" s="103"/>
      <c r="D363" s="103"/>
    </row>
    <row r="364" spans="3:4" s="84" customFormat="1" ht="13.5">
      <c r="C364" s="103"/>
      <c r="D364" s="103"/>
    </row>
    <row r="365" spans="3:4" s="84" customFormat="1" ht="13.5">
      <c r="C365" s="103"/>
      <c r="D365" s="103"/>
    </row>
    <row r="366" spans="3:4" s="84" customFormat="1" ht="13.5">
      <c r="C366" s="103"/>
      <c r="D366" s="103"/>
    </row>
    <row r="367" spans="3:4" s="84" customFormat="1" ht="13.5">
      <c r="C367" s="103"/>
      <c r="D367" s="103"/>
    </row>
    <row r="368" spans="3:4" s="84" customFormat="1" ht="13.5">
      <c r="C368" s="103"/>
      <c r="D368" s="103"/>
    </row>
    <row r="369" spans="3:4" s="84" customFormat="1" ht="13.5">
      <c r="C369" s="103"/>
      <c r="D369" s="103"/>
    </row>
    <row r="370" spans="3:4" s="84" customFormat="1" ht="13.5">
      <c r="C370" s="103"/>
      <c r="D370" s="103"/>
    </row>
    <row r="371" spans="3:4" s="84" customFormat="1" ht="13.5">
      <c r="C371" s="103"/>
      <c r="D371" s="103"/>
    </row>
    <row r="372" spans="3:4" s="84" customFormat="1" ht="13.5">
      <c r="C372" s="103"/>
      <c r="D372" s="103"/>
    </row>
    <row r="373" spans="3:4" s="84" customFormat="1" ht="13.5">
      <c r="C373" s="103"/>
      <c r="D373" s="103"/>
    </row>
    <row r="374" spans="3:4" s="84" customFormat="1" ht="13.5">
      <c r="C374" s="103"/>
      <c r="D374" s="103"/>
    </row>
    <row r="375" spans="3:4" s="84" customFormat="1" ht="13.5">
      <c r="C375" s="103"/>
      <c r="D375" s="103"/>
    </row>
    <row r="376" spans="3:4" s="84" customFormat="1" ht="13.5">
      <c r="C376" s="103"/>
      <c r="D376" s="103"/>
    </row>
    <row r="377" spans="3:4" s="84" customFormat="1" ht="13.5">
      <c r="C377" s="103"/>
      <c r="D377" s="103"/>
    </row>
    <row r="378" spans="3:4" s="84" customFormat="1" ht="13.5">
      <c r="C378" s="103"/>
      <c r="D378" s="103"/>
    </row>
    <row r="379" spans="3:4" s="84" customFormat="1" ht="13.5">
      <c r="C379" s="103"/>
      <c r="D379" s="103"/>
    </row>
    <row r="380" spans="3:4" s="84" customFormat="1" ht="13.5">
      <c r="C380" s="103"/>
      <c r="D380" s="103"/>
    </row>
    <row r="381" spans="3:4" s="84" customFormat="1" ht="13.5">
      <c r="C381" s="103"/>
      <c r="D381" s="103"/>
    </row>
    <row r="382" spans="3:4" s="84" customFormat="1" ht="13.5">
      <c r="C382" s="103"/>
      <c r="D382" s="103"/>
    </row>
    <row r="383" spans="3:4" s="84" customFormat="1" ht="13.5">
      <c r="C383" s="103"/>
      <c r="D383" s="103"/>
    </row>
    <row r="384" spans="3:4" s="84" customFormat="1" ht="13.5">
      <c r="C384" s="103"/>
      <c r="D384" s="103"/>
    </row>
    <row r="385" spans="3:4" s="84" customFormat="1" ht="13.5">
      <c r="C385" s="103"/>
      <c r="D385" s="103"/>
    </row>
    <row r="386" spans="3:4" s="84" customFormat="1" ht="13.5">
      <c r="C386" s="103"/>
      <c r="D386" s="103"/>
    </row>
    <row r="387" spans="3:4" s="84" customFormat="1" ht="13.5">
      <c r="C387" s="103"/>
      <c r="D387" s="103"/>
    </row>
    <row r="388" spans="3:4" s="84" customFormat="1" ht="13.5">
      <c r="C388" s="103"/>
      <c r="D388" s="103"/>
    </row>
    <row r="389" spans="3:4" s="84" customFormat="1" ht="13.5">
      <c r="C389" s="103"/>
      <c r="D389" s="103"/>
    </row>
    <row r="390" spans="3:4" s="84" customFormat="1" ht="13.5">
      <c r="C390" s="103"/>
      <c r="D390" s="103"/>
    </row>
    <row r="391" spans="3:4" s="84" customFormat="1" ht="13.5">
      <c r="C391" s="103"/>
      <c r="D391" s="103"/>
    </row>
    <row r="392" spans="3:4" s="84" customFormat="1" ht="13.5">
      <c r="C392" s="103"/>
      <c r="D392" s="103"/>
    </row>
    <row r="393" spans="3:4" s="84" customFormat="1" ht="13.5">
      <c r="C393" s="103"/>
      <c r="D393" s="103"/>
    </row>
    <row r="394" spans="3:4" s="84" customFormat="1" ht="13.5">
      <c r="C394" s="103"/>
      <c r="D394" s="103"/>
    </row>
    <row r="395" spans="3:4" s="84" customFormat="1" ht="13.5">
      <c r="C395" s="103"/>
      <c r="D395" s="103"/>
    </row>
    <row r="396" spans="3:4" s="84" customFormat="1" ht="13.5">
      <c r="C396" s="103"/>
      <c r="D396" s="103"/>
    </row>
    <row r="397" spans="3:4" s="84" customFormat="1" ht="13.5">
      <c r="C397" s="103"/>
      <c r="D397" s="103"/>
    </row>
    <row r="398" spans="3:4" s="84" customFormat="1" ht="13.5">
      <c r="C398" s="103"/>
      <c r="D398" s="103"/>
    </row>
    <row r="399" spans="3:4" s="84" customFormat="1" ht="13.5">
      <c r="C399" s="103"/>
      <c r="D399" s="103"/>
    </row>
    <row r="400" spans="3:4" s="84" customFormat="1" ht="13.5">
      <c r="C400" s="103"/>
      <c r="D400" s="103"/>
    </row>
    <row r="401" spans="3:4" s="84" customFormat="1" ht="13.5">
      <c r="C401" s="103"/>
      <c r="D401" s="103"/>
    </row>
    <row r="402" spans="3:4" s="84" customFormat="1" ht="13.5">
      <c r="C402" s="103"/>
      <c r="D402" s="103"/>
    </row>
    <row r="403" spans="3:4" s="84" customFormat="1" ht="13.5">
      <c r="C403" s="103"/>
      <c r="D403" s="103"/>
    </row>
    <row r="404" spans="3:4" s="84" customFormat="1" ht="13.5">
      <c r="C404" s="103"/>
      <c r="D404" s="103"/>
    </row>
    <row r="405" spans="3:4" s="84" customFormat="1" ht="13.5">
      <c r="C405" s="103"/>
      <c r="D405" s="103"/>
    </row>
    <row r="406" spans="3:4" s="84" customFormat="1" ht="13.5">
      <c r="C406" s="103"/>
      <c r="D406" s="103"/>
    </row>
    <row r="407" spans="3:4" s="84" customFormat="1" ht="13.5">
      <c r="C407" s="103"/>
      <c r="D407" s="103"/>
    </row>
    <row r="408" spans="3:4" s="84" customFormat="1" ht="13.5">
      <c r="C408" s="103"/>
      <c r="D408" s="103"/>
    </row>
    <row r="409" spans="3:4" s="84" customFormat="1" ht="13.5">
      <c r="C409" s="103"/>
      <c r="D409" s="103"/>
    </row>
    <row r="410" spans="3:4" s="84" customFormat="1" ht="13.5">
      <c r="C410" s="103"/>
      <c r="D410" s="103"/>
    </row>
    <row r="411" spans="3:4" s="84" customFormat="1" ht="13.5">
      <c r="C411" s="103"/>
      <c r="D411" s="103"/>
    </row>
    <row r="412" spans="3:4" s="84" customFormat="1" ht="13.5">
      <c r="C412" s="103"/>
      <c r="D412" s="103"/>
    </row>
    <row r="413" spans="3:4" s="84" customFormat="1" ht="13.5">
      <c r="C413" s="103"/>
      <c r="D413" s="103"/>
    </row>
    <row r="414" spans="3:4" s="84" customFormat="1" ht="13.5">
      <c r="C414" s="103"/>
      <c r="D414" s="103"/>
    </row>
    <row r="415" spans="3:4" s="84" customFormat="1" ht="13.5">
      <c r="C415" s="103"/>
      <c r="D415" s="103"/>
    </row>
    <row r="416" spans="3:4" s="84" customFormat="1" ht="13.5">
      <c r="C416" s="103"/>
      <c r="D416" s="103"/>
    </row>
    <row r="417" spans="3:4" s="84" customFormat="1" ht="13.5">
      <c r="C417" s="103"/>
      <c r="D417" s="103"/>
    </row>
    <row r="418" spans="3:4" s="84" customFormat="1" ht="13.5">
      <c r="C418" s="103"/>
      <c r="D418" s="103"/>
    </row>
    <row r="419" spans="3:4" s="84" customFormat="1" ht="13.5">
      <c r="C419" s="103"/>
      <c r="D419" s="103"/>
    </row>
    <row r="420" spans="3:4" s="84" customFormat="1" ht="13.5">
      <c r="C420" s="103"/>
      <c r="D420" s="103"/>
    </row>
    <row r="421" spans="3:4" s="84" customFormat="1" ht="13.5">
      <c r="C421" s="103"/>
      <c r="D421" s="103"/>
    </row>
    <row r="422" spans="3:4" s="84" customFormat="1" ht="13.5">
      <c r="C422" s="103"/>
      <c r="D422" s="103"/>
    </row>
    <row r="423" spans="3:4" s="84" customFormat="1" ht="13.5">
      <c r="C423" s="103"/>
      <c r="D423" s="103"/>
    </row>
    <row r="424" spans="3:4" s="84" customFormat="1" ht="13.5">
      <c r="C424" s="103"/>
      <c r="D424" s="103"/>
    </row>
    <row r="425" spans="3:4" s="84" customFormat="1" ht="13.5">
      <c r="C425" s="103"/>
      <c r="D425" s="103"/>
    </row>
    <row r="426" spans="3:4" s="84" customFormat="1" ht="13.5">
      <c r="C426" s="103"/>
      <c r="D426" s="103"/>
    </row>
    <row r="427" spans="3:4" s="84" customFormat="1" ht="13.5">
      <c r="C427" s="103"/>
      <c r="D427" s="103"/>
    </row>
    <row r="428" spans="3:4" s="84" customFormat="1" ht="13.5">
      <c r="C428" s="103"/>
      <c r="D428" s="103"/>
    </row>
    <row r="429" spans="3:4" s="84" customFormat="1" ht="13.5">
      <c r="C429" s="103"/>
      <c r="D429" s="103"/>
    </row>
    <row r="430" spans="3:4" s="84" customFormat="1" ht="13.5">
      <c r="C430" s="103"/>
      <c r="D430" s="103"/>
    </row>
    <row r="431" spans="3:4" s="84" customFormat="1" ht="13.5">
      <c r="C431" s="103"/>
      <c r="D431" s="103"/>
    </row>
    <row r="432" spans="3:4" s="84" customFormat="1" ht="13.5">
      <c r="C432" s="103"/>
      <c r="D432" s="103"/>
    </row>
    <row r="433" spans="3:4" s="84" customFormat="1" ht="13.5">
      <c r="C433" s="103"/>
      <c r="D433" s="103"/>
    </row>
    <row r="434" spans="3:4" s="84" customFormat="1" ht="13.5">
      <c r="C434" s="103"/>
      <c r="D434" s="103"/>
    </row>
    <row r="435" spans="3:4" s="84" customFormat="1" ht="13.5">
      <c r="C435" s="103"/>
      <c r="D435" s="103"/>
    </row>
    <row r="436" spans="3:4" s="84" customFormat="1" ht="13.5">
      <c r="C436" s="103"/>
      <c r="D436" s="103"/>
    </row>
    <row r="437" spans="3:4" s="84" customFormat="1" ht="13.5">
      <c r="C437" s="103"/>
      <c r="D437" s="103"/>
    </row>
    <row r="438" spans="3:4" s="84" customFormat="1" ht="13.5">
      <c r="C438" s="103"/>
      <c r="D438" s="103"/>
    </row>
    <row r="439" spans="3:4" s="84" customFormat="1" ht="13.5">
      <c r="C439" s="103"/>
      <c r="D439" s="103"/>
    </row>
    <row r="440" spans="3:4" s="84" customFormat="1" ht="13.5">
      <c r="C440" s="103"/>
      <c r="D440" s="103"/>
    </row>
    <row r="441" spans="3:4" s="84" customFormat="1" ht="13.5">
      <c r="C441" s="103"/>
      <c r="D441" s="103"/>
    </row>
    <row r="442" spans="3:4" s="84" customFormat="1" ht="13.5">
      <c r="C442" s="103"/>
      <c r="D442" s="103"/>
    </row>
    <row r="443" spans="3:4" s="84" customFormat="1" ht="13.5">
      <c r="C443" s="103"/>
      <c r="D443" s="103"/>
    </row>
    <row r="444" spans="3:4" s="84" customFormat="1" ht="13.5">
      <c r="C444" s="103"/>
      <c r="D444" s="103"/>
    </row>
    <row r="445" spans="3:4" s="84" customFormat="1" ht="13.5">
      <c r="C445" s="103"/>
      <c r="D445" s="103"/>
    </row>
    <row r="446" spans="3:4" s="84" customFormat="1" ht="13.5">
      <c r="C446" s="103"/>
      <c r="D446" s="103"/>
    </row>
    <row r="447" spans="3:4" s="84" customFormat="1" ht="13.5">
      <c r="C447" s="103"/>
      <c r="D447" s="103"/>
    </row>
    <row r="448" spans="3:4" s="84" customFormat="1" ht="13.5">
      <c r="C448" s="103"/>
      <c r="D448" s="103"/>
    </row>
    <row r="449" spans="3:4" s="84" customFormat="1" ht="13.5">
      <c r="C449" s="103"/>
      <c r="D449" s="103"/>
    </row>
    <row r="450" spans="3:4" s="84" customFormat="1" ht="13.5">
      <c r="C450" s="103"/>
      <c r="D450" s="103"/>
    </row>
    <row r="451" spans="3:4" s="84" customFormat="1" ht="13.5">
      <c r="C451" s="103"/>
      <c r="D451" s="103"/>
    </row>
    <row r="452" spans="3:4" s="84" customFormat="1" ht="13.5">
      <c r="C452" s="103"/>
      <c r="D452" s="103"/>
    </row>
    <row r="453" spans="3:4" s="84" customFormat="1" ht="13.5">
      <c r="C453" s="103"/>
      <c r="D453" s="103"/>
    </row>
    <row r="454" spans="3:4" s="84" customFormat="1" ht="13.5">
      <c r="C454" s="103"/>
      <c r="D454" s="103"/>
    </row>
    <row r="455" spans="3:4" s="84" customFormat="1" ht="13.5">
      <c r="C455" s="103"/>
      <c r="D455" s="103"/>
    </row>
    <row r="456" spans="3:4" s="84" customFormat="1" ht="13.5">
      <c r="C456" s="103"/>
      <c r="D456" s="103"/>
    </row>
    <row r="457" spans="3:4" s="84" customFormat="1" ht="13.5">
      <c r="C457" s="103"/>
      <c r="D457" s="103"/>
    </row>
    <row r="458" spans="3:4" s="84" customFormat="1" ht="13.5">
      <c r="C458" s="103"/>
      <c r="D458" s="103"/>
    </row>
    <row r="459" spans="3:4" s="84" customFormat="1" ht="13.5">
      <c r="C459" s="103"/>
      <c r="D459" s="103"/>
    </row>
    <row r="460" spans="3:4" s="84" customFormat="1" ht="13.5">
      <c r="C460" s="103"/>
      <c r="D460" s="103"/>
    </row>
    <row r="461" spans="3:4" s="84" customFormat="1" ht="13.5">
      <c r="C461" s="103"/>
      <c r="D461" s="103"/>
    </row>
    <row r="462" spans="3:4" s="84" customFormat="1" ht="13.5">
      <c r="C462" s="103"/>
      <c r="D462" s="103"/>
    </row>
    <row r="463" spans="3:4" s="84" customFormat="1" ht="13.5">
      <c r="C463" s="103"/>
      <c r="D463" s="103"/>
    </row>
    <row r="464" spans="3:4" s="84" customFormat="1" ht="13.5">
      <c r="C464" s="103"/>
      <c r="D464" s="103"/>
    </row>
    <row r="465" spans="3:4" s="84" customFormat="1" ht="13.5">
      <c r="C465" s="103"/>
      <c r="D465" s="103"/>
    </row>
    <row r="466" spans="3:4" s="84" customFormat="1" ht="13.5">
      <c r="C466" s="103"/>
      <c r="D466" s="103"/>
    </row>
    <row r="467" spans="3:4" s="84" customFormat="1" ht="13.5">
      <c r="C467" s="103"/>
      <c r="D467" s="103"/>
    </row>
    <row r="468" spans="3:4" s="84" customFormat="1" ht="13.5">
      <c r="C468" s="103"/>
      <c r="D468" s="103"/>
    </row>
    <row r="469" spans="3:4" s="84" customFormat="1" ht="13.5">
      <c r="C469" s="103"/>
      <c r="D469" s="103"/>
    </row>
    <row r="470" spans="3:4" s="84" customFormat="1" ht="13.5">
      <c r="C470" s="103"/>
      <c r="D470" s="103"/>
    </row>
    <row r="471" spans="3:4" s="84" customFormat="1" ht="13.5">
      <c r="C471" s="103"/>
      <c r="D471" s="103"/>
    </row>
    <row r="472" spans="3:4" s="84" customFormat="1" ht="13.5">
      <c r="C472" s="103"/>
      <c r="D472" s="103"/>
    </row>
    <row r="473" spans="3:4" s="84" customFormat="1" ht="13.5">
      <c r="C473" s="103"/>
      <c r="D473" s="103"/>
    </row>
    <row r="474" spans="3:4" s="84" customFormat="1" ht="13.5">
      <c r="C474" s="103"/>
      <c r="D474" s="103"/>
    </row>
    <row r="475" spans="3:4" s="84" customFormat="1" ht="13.5">
      <c r="C475" s="103"/>
      <c r="D475" s="103"/>
    </row>
    <row r="476" spans="3:4" s="84" customFormat="1" ht="13.5">
      <c r="C476" s="103"/>
      <c r="D476" s="103"/>
    </row>
    <row r="477" spans="3:4" s="84" customFormat="1" ht="13.5">
      <c r="C477" s="103"/>
      <c r="D477" s="103"/>
    </row>
    <row r="478" spans="3:4" s="84" customFormat="1" ht="13.5">
      <c r="C478" s="103"/>
      <c r="D478" s="103"/>
    </row>
    <row r="479" spans="3:4" s="84" customFormat="1" ht="13.5">
      <c r="C479" s="103"/>
      <c r="D479" s="103"/>
    </row>
    <row r="480" spans="3:4" s="84" customFormat="1" ht="13.5">
      <c r="C480" s="103"/>
      <c r="D480" s="103"/>
    </row>
    <row r="481" spans="3:4" s="84" customFormat="1" ht="13.5">
      <c r="C481" s="103"/>
      <c r="D481" s="103"/>
    </row>
    <row r="482" spans="3:4" s="84" customFormat="1" ht="13.5">
      <c r="C482" s="103"/>
      <c r="D482" s="103"/>
    </row>
    <row r="483" spans="3:4" s="84" customFormat="1" ht="13.5">
      <c r="C483" s="103"/>
      <c r="D483" s="103"/>
    </row>
    <row r="484" spans="3:4" s="84" customFormat="1" ht="13.5">
      <c r="C484" s="103"/>
      <c r="D484" s="103"/>
    </row>
    <row r="485" spans="3:4" s="84" customFormat="1" ht="13.5">
      <c r="C485" s="103"/>
      <c r="D485" s="103"/>
    </row>
    <row r="486" spans="3:4" s="84" customFormat="1" ht="13.5">
      <c r="C486" s="103"/>
      <c r="D486" s="103"/>
    </row>
    <row r="487" spans="3:4" s="84" customFormat="1" ht="13.5">
      <c r="C487" s="103"/>
      <c r="D487" s="103"/>
    </row>
    <row r="488" spans="3:4" s="84" customFormat="1" ht="13.5">
      <c r="C488" s="103"/>
      <c r="D488" s="103"/>
    </row>
    <row r="489" spans="3:4" s="84" customFormat="1" ht="13.5">
      <c r="C489" s="103"/>
      <c r="D489" s="103"/>
    </row>
    <row r="490" spans="3:4" s="84" customFormat="1" ht="13.5">
      <c r="C490" s="103"/>
      <c r="D490" s="103"/>
    </row>
    <row r="491" spans="3:4" s="84" customFormat="1" ht="13.5">
      <c r="C491" s="103"/>
      <c r="D491" s="103"/>
    </row>
    <row r="492" spans="3:4" s="84" customFormat="1" ht="13.5">
      <c r="C492" s="103"/>
      <c r="D492" s="103"/>
    </row>
    <row r="493" spans="3:4" s="84" customFormat="1" ht="13.5">
      <c r="C493" s="103"/>
      <c r="D493" s="103"/>
    </row>
    <row r="494" spans="3:4" s="84" customFormat="1" ht="13.5">
      <c r="C494" s="103"/>
      <c r="D494" s="103"/>
    </row>
    <row r="495" spans="3:4" s="84" customFormat="1" ht="13.5">
      <c r="C495" s="103"/>
      <c r="D495" s="103"/>
    </row>
    <row r="496" spans="3:4" s="84" customFormat="1" ht="13.5">
      <c r="C496" s="103"/>
      <c r="D496" s="103"/>
    </row>
    <row r="497" spans="3:4" s="84" customFormat="1" ht="13.5">
      <c r="C497" s="103"/>
      <c r="D497" s="103"/>
    </row>
    <row r="498" spans="3:4" s="84" customFormat="1" ht="13.5">
      <c r="C498" s="103"/>
      <c r="D498" s="103"/>
    </row>
    <row r="499" spans="3:4" s="84" customFormat="1" ht="13.5">
      <c r="C499" s="103"/>
      <c r="D499" s="103"/>
    </row>
    <row r="500" spans="3:4" s="84" customFormat="1" ht="13.5">
      <c r="C500" s="103"/>
      <c r="D500" s="103"/>
    </row>
    <row r="501" spans="3:4" s="84" customFormat="1" ht="13.5">
      <c r="C501" s="103"/>
      <c r="D501" s="103"/>
    </row>
    <row r="502" spans="3:4" s="84" customFormat="1" ht="13.5">
      <c r="C502" s="103"/>
      <c r="D502" s="103"/>
    </row>
    <row r="503" spans="3:4" s="84" customFormat="1" ht="13.5">
      <c r="C503" s="103"/>
      <c r="D503" s="103"/>
    </row>
    <row r="504" spans="3:4" s="84" customFormat="1" ht="13.5">
      <c r="C504" s="103"/>
      <c r="D504" s="103"/>
    </row>
    <row r="505" spans="3:4" s="84" customFormat="1" ht="13.5">
      <c r="C505" s="103"/>
      <c r="D505" s="103"/>
    </row>
    <row r="506" spans="3:4" s="84" customFormat="1" ht="13.5">
      <c r="C506" s="103"/>
      <c r="D506" s="103"/>
    </row>
    <row r="507" spans="3:4" s="84" customFormat="1" ht="13.5">
      <c r="C507" s="103"/>
      <c r="D507" s="103"/>
    </row>
    <row r="508" spans="3:4" s="84" customFormat="1" ht="13.5">
      <c r="C508" s="103"/>
      <c r="D508" s="103"/>
    </row>
    <row r="509" spans="3:4" s="84" customFormat="1" ht="13.5">
      <c r="C509" s="103"/>
      <c r="D509" s="103"/>
    </row>
    <row r="510" spans="3:4" s="84" customFormat="1" ht="13.5">
      <c r="C510" s="103"/>
      <c r="D510" s="103"/>
    </row>
    <row r="511" spans="3:4" s="84" customFormat="1" ht="13.5">
      <c r="C511" s="103"/>
      <c r="D511" s="103"/>
    </row>
    <row r="512" spans="3:4" s="84" customFormat="1" ht="13.5">
      <c r="C512" s="103"/>
      <c r="D512" s="103"/>
    </row>
    <row r="513" spans="3:4" s="84" customFormat="1" ht="13.5">
      <c r="C513" s="103"/>
      <c r="D513" s="103"/>
    </row>
    <row r="514" spans="3:4" s="84" customFormat="1" ht="13.5">
      <c r="C514" s="103"/>
      <c r="D514" s="103"/>
    </row>
    <row r="515" spans="3:4" s="84" customFormat="1" ht="13.5">
      <c r="C515" s="103"/>
      <c r="D515" s="103"/>
    </row>
    <row r="516" spans="3:4" s="84" customFormat="1" ht="13.5">
      <c r="C516" s="103"/>
      <c r="D516" s="103"/>
    </row>
    <row r="517" spans="3:4" s="84" customFormat="1" ht="13.5">
      <c r="C517" s="103"/>
      <c r="D517" s="103"/>
    </row>
    <row r="518" spans="3:4" s="84" customFormat="1" ht="13.5">
      <c r="C518" s="103"/>
      <c r="D518" s="103"/>
    </row>
    <row r="519" spans="3:4" s="84" customFormat="1" ht="13.5">
      <c r="C519" s="103"/>
      <c r="D519" s="103"/>
    </row>
    <row r="520" spans="3:4" s="84" customFormat="1" ht="13.5">
      <c r="C520" s="103"/>
      <c r="D520" s="103"/>
    </row>
    <row r="521" spans="3:4" s="84" customFormat="1" ht="13.5">
      <c r="C521" s="103"/>
      <c r="D521" s="103"/>
    </row>
    <row r="522" spans="3:4" s="84" customFormat="1" ht="13.5">
      <c r="C522" s="103"/>
      <c r="D522" s="103"/>
    </row>
    <row r="523" spans="3:4" s="84" customFormat="1" ht="13.5">
      <c r="C523" s="103"/>
      <c r="D523" s="103"/>
    </row>
    <row r="524" spans="3:4" s="84" customFormat="1" ht="13.5">
      <c r="C524" s="103"/>
      <c r="D524" s="103"/>
    </row>
    <row r="525" spans="3:4" s="84" customFormat="1" ht="13.5">
      <c r="C525" s="103"/>
      <c r="D525" s="103"/>
    </row>
    <row r="526" spans="3:4" s="84" customFormat="1" ht="13.5">
      <c r="C526" s="103"/>
      <c r="D526" s="103"/>
    </row>
    <row r="527" spans="3:4" s="84" customFormat="1" ht="13.5">
      <c r="C527" s="103"/>
      <c r="D527" s="103"/>
    </row>
    <row r="528" spans="3:4" s="84" customFormat="1" ht="13.5">
      <c r="C528" s="103"/>
      <c r="D528" s="103"/>
    </row>
    <row r="529" spans="3:4" s="84" customFormat="1" ht="13.5">
      <c r="C529" s="103"/>
      <c r="D529" s="103"/>
    </row>
    <row r="530" spans="3:4" s="84" customFormat="1" ht="13.5">
      <c r="C530" s="103"/>
      <c r="D530" s="103"/>
    </row>
    <row r="531" spans="3:4" s="84" customFormat="1" ht="13.5">
      <c r="C531" s="103"/>
      <c r="D531" s="103"/>
    </row>
    <row r="532" spans="3:4" s="84" customFormat="1" ht="13.5">
      <c r="C532" s="103"/>
      <c r="D532" s="103"/>
    </row>
    <row r="533" spans="3:4" s="84" customFormat="1" ht="13.5">
      <c r="C533" s="103"/>
      <c r="D533" s="103"/>
    </row>
    <row r="534" spans="3:4" s="84" customFormat="1" ht="13.5">
      <c r="C534" s="103"/>
      <c r="D534" s="103"/>
    </row>
    <row r="535" spans="3:4" s="84" customFormat="1" ht="13.5">
      <c r="C535" s="103"/>
      <c r="D535" s="103"/>
    </row>
    <row r="536" spans="3:4" s="84" customFormat="1" ht="13.5">
      <c r="C536" s="103"/>
      <c r="D536" s="103"/>
    </row>
    <row r="537" spans="3:4" s="84" customFormat="1" ht="13.5">
      <c r="C537" s="103"/>
      <c r="D537" s="103"/>
    </row>
    <row r="538" spans="3:4" s="84" customFormat="1" ht="13.5">
      <c r="C538" s="103"/>
      <c r="D538" s="103"/>
    </row>
    <row r="539" spans="3:4" s="84" customFormat="1" ht="13.5">
      <c r="C539" s="103"/>
      <c r="D539" s="103"/>
    </row>
    <row r="540" spans="3:4" s="84" customFormat="1" ht="13.5">
      <c r="C540" s="103"/>
      <c r="D540" s="103"/>
    </row>
    <row r="541" spans="3:4" s="84" customFormat="1" ht="13.5">
      <c r="C541" s="103"/>
      <c r="D541" s="103"/>
    </row>
    <row r="542" spans="3:4" s="84" customFormat="1" ht="13.5">
      <c r="C542" s="103"/>
      <c r="D542" s="103"/>
    </row>
    <row r="543" spans="3:4" s="84" customFormat="1" ht="13.5">
      <c r="C543" s="103"/>
      <c r="D543" s="103"/>
    </row>
    <row r="544" spans="3:4" s="84" customFormat="1" ht="13.5">
      <c r="C544" s="103"/>
      <c r="D544" s="103"/>
    </row>
    <row r="545" spans="3:4" s="84" customFormat="1" ht="13.5">
      <c r="C545" s="103"/>
      <c r="D545" s="103"/>
    </row>
    <row r="546" spans="3:4" s="84" customFormat="1" ht="13.5">
      <c r="C546" s="103"/>
      <c r="D546" s="103"/>
    </row>
    <row r="547" spans="3:4" s="84" customFormat="1" ht="13.5">
      <c r="C547" s="103"/>
      <c r="D547" s="103"/>
    </row>
    <row r="548" spans="3:4" s="84" customFormat="1" ht="13.5">
      <c r="C548" s="103"/>
      <c r="D548" s="103"/>
    </row>
    <row r="549" spans="3:4" s="84" customFormat="1" ht="13.5">
      <c r="C549" s="103"/>
      <c r="D549" s="103"/>
    </row>
    <row r="550" spans="3:4" s="84" customFormat="1" ht="13.5">
      <c r="C550" s="103"/>
      <c r="D550" s="103"/>
    </row>
    <row r="551" spans="3:4" s="84" customFormat="1" ht="13.5">
      <c r="C551" s="103"/>
      <c r="D551" s="103"/>
    </row>
    <row r="552" spans="3:4" s="84" customFormat="1" ht="13.5">
      <c r="C552" s="103"/>
      <c r="D552" s="103"/>
    </row>
    <row r="553" spans="3:4" s="84" customFormat="1" ht="13.5">
      <c r="C553" s="103"/>
      <c r="D553" s="103"/>
    </row>
    <row r="554" spans="3:4" s="84" customFormat="1" ht="13.5">
      <c r="C554" s="103"/>
      <c r="D554" s="103"/>
    </row>
    <row r="555" spans="3:4" s="84" customFormat="1" ht="13.5">
      <c r="C555" s="103"/>
      <c r="D555" s="103"/>
    </row>
    <row r="556" spans="3:4" s="84" customFormat="1" ht="13.5">
      <c r="C556" s="103"/>
      <c r="D556" s="103"/>
    </row>
    <row r="557" spans="3:4" s="84" customFormat="1" ht="13.5">
      <c r="C557" s="103"/>
      <c r="D557" s="103"/>
    </row>
    <row r="558" spans="3:4" s="84" customFormat="1" ht="13.5">
      <c r="C558" s="103"/>
      <c r="D558" s="103"/>
    </row>
    <row r="559" spans="3:4" s="84" customFormat="1" ht="13.5">
      <c r="C559" s="103"/>
      <c r="D559" s="103"/>
    </row>
    <row r="560" spans="3:4" s="84" customFormat="1" ht="13.5">
      <c r="C560" s="103"/>
      <c r="D560" s="103"/>
    </row>
    <row r="561" spans="3:4" s="84" customFormat="1" ht="13.5">
      <c r="C561" s="103"/>
      <c r="D561" s="103"/>
    </row>
    <row r="562" spans="3:4" s="84" customFormat="1" ht="13.5">
      <c r="C562" s="103"/>
      <c r="D562" s="103"/>
    </row>
    <row r="563" spans="3:4" s="84" customFormat="1" ht="13.5">
      <c r="C563" s="103"/>
      <c r="D563" s="103"/>
    </row>
    <row r="564" spans="3:4" s="84" customFormat="1" ht="13.5">
      <c r="C564" s="103"/>
      <c r="D564" s="103"/>
    </row>
    <row r="565" spans="3:4" s="84" customFormat="1" ht="13.5">
      <c r="C565" s="103"/>
      <c r="D565" s="103"/>
    </row>
    <row r="566" spans="3:4" s="84" customFormat="1" ht="13.5">
      <c r="C566" s="103"/>
      <c r="D566" s="103"/>
    </row>
    <row r="567" spans="3:4" s="84" customFormat="1" ht="13.5">
      <c r="C567" s="103"/>
      <c r="D567" s="103"/>
    </row>
    <row r="568" spans="3:4" s="84" customFormat="1" ht="13.5">
      <c r="C568" s="103"/>
      <c r="D568" s="103"/>
    </row>
    <row r="569" spans="3:4" s="84" customFormat="1" ht="13.5">
      <c r="C569" s="103"/>
      <c r="D569" s="103"/>
    </row>
    <row r="570" spans="3:4" s="84" customFormat="1" ht="13.5">
      <c r="C570" s="103"/>
      <c r="D570" s="103"/>
    </row>
    <row r="571" spans="3:4" s="84" customFormat="1" ht="13.5">
      <c r="C571" s="103"/>
      <c r="D571" s="103"/>
    </row>
    <row r="572" spans="3:4" s="84" customFormat="1" ht="13.5">
      <c r="C572" s="103"/>
      <c r="D572" s="103"/>
    </row>
    <row r="573" spans="3:4" s="84" customFormat="1" ht="13.5">
      <c r="C573" s="103"/>
      <c r="D573" s="103"/>
    </row>
    <row r="574" spans="3:4" s="84" customFormat="1" ht="13.5">
      <c r="C574" s="103"/>
      <c r="D574" s="103"/>
    </row>
    <row r="575" spans="3:4" s="84" customFormat="1" ht="13.5">
      <c r="C575" s="103"/>
      <c r="D575" s="103"/>
    </row>
    <row r="576" spans="3:4" s="84" customFormat="1" ht="13.5">
      <c r="C576" s="103"/>
      <c r="D576" s="103"/>
    </row>
    <row r="577" spans="3:4" s="84" customFormat="1" ht="13.5">
      <c r="C577" s="103"/>
      <c r="D577" s="103"/>
    </row>
    <row r="578" spans="3:4" s="84" customFormat="1" ht="13.5">
      <c r="C578" s="103"/>
      <c r="D578" s="103"/>
    </row>
    <row r="579" spans="3:4" s="84" customFormat="1" ht="13.5">
      <c r="C579" s="103"/>
      <c r="D579" s="103"/>
    </row>
    <row r="580" spans="3:4" s="84" customFormat="1" ht="13.5">
      <c r="C580" s="103"/>
      <c r="D580" s="103"/>
    </row>
    <row r="581" spans="3:4" s="84" customFormat="1" ht="13.5">
      <c r="C581" s="103"/>
      <c r="D581" s="103"/>
    </row>
    <row r="582" spans="3:4" s="84" customFormat="1" ht="13.5">
      <c r="C582" s="103"/>
      <c r="D582" s="103"/>
    </row>
    <row r="583" spans="3:4" s="84" customFormat="1" ht="13.5">
      <c r="C583" s="103"/>
      <c r="D583" s="103"/>
    </row>
    <row r="584" spans="3:4" s="84" customFormat="1" ht="13.5">
      <c r="C584" s="103"/>
      <c r="D584" s="103"/>
    </row>
    <row r="585" spans="3:4" s="84" customFormat="1" ht="13.5">
      <c r="C585" s="103"/>
      <c r="D585" s="103"/>
    </row>
    <row r="586" spans="3:4" s="84" customFormat="1" ht="13.5">
      <c r="C586" s="103"/>
      <c r="D586" s="103"/>
    </row>
    <row r="587" spans="3:4" s="84" customFormat="1" ht="13.5">
      <c r="C587" s="103"/>
      <c r="D587" s="103"/>
    </row>
    <row r="588" spans="3:4" s="84" customFormat="1" ht="13.5">
      <c r="C588" s="103"/>
      <c r="D588" s="103"/>
    </row>
    <row r="589" spans="3:4" s="84" customFormat="1" ht="13.5">
      <c r="C589" s="103"/>
      <c r="D589" s="103"/>
    </row>
    <row r="590" spans="3:4" s="84" customFormat="1" ht="13.5">
      <c r="C590" s="103"/>
      <c r="D590" s="103"/>
    </row>
    <row r="591" spans="3:4" s="84" customFormat="1" ht="13.5">
      <c r="C591" s="103"/>
      <c r="D591" s="103"/>
    </row>
    <row r="592" spans="3:4" s="84" customFormat="1" ht="13.5">
      <c r="C592" s="103"/>
      <c r="D592" s="103"/>
    </row>
    <row r="593" spans="3:4" s="84" customFormat="1" ht="13.5">
      <c r="C593" s="103"/>
      <c r="D593" s="103"/>
    </row>
    <row r="594" spans="3:4" s="84" customFormat="1" ht="13.5">
      <c r="C594" s="103"/>
      <c r="D594" s="103"/>
    </row>
    <row r="595" spans="3:4" s="84" customFormat="1" ht="13.5">
      <c r="C595" s="103"/>
      <c r="D595" s="103"/>
    </row>
    <row r="596" spans="3:4" s="84" customFormat="1" ht="13.5">
      <c r="C596" s="103"/>
      <c r="D596" s="103"/>
    </row>
    <row r="597" spans="3:4" s="84" customFormat="1" ht="13.5">
      <c r="C597" s="103"/>
      <c r="D597" s="103"/>
    </row>
    <row r="598" spans="3:4" s="84" customFormat="1" ht="13.5">
      <c r="C598" s="103"/>
      <c r="D598" s="103"/>
    </row>
    <row r="599" spans="3:4" s="84" customFormat="1" ht="13.5">
      <c r="C599" s="103"/>
      <c r="D599" s="103"/>
    </row>
    <row r="600" spans="3:4" s="84" customFormat="1" ht="13.5">
      <c r="C600" s="103"/>
      <c r="D600" s="103"/>
    </row>
    <row r="601" spans="3:4" s="84" customFormat="1" ht="13.5">
      <c r="C601" s="103"/>
      <c r="D601" s="103"/>
    </row>
    <row r="602" spans="3:4" s="84" customFormat="1" ht="13.5">
      <c r="C602" s="103"/>
      <c r="D602" s="103"/>
    </row>
    <row r="603" spans="3:4" s="84" customFormat="1" ht="13.5">
      <c r="C603" s="103"/>
      <c r="D603" s="103"/>
    </row>
    <row r="604" spans="3:4" s="84" customFormat="1" ht="13.5">
      <c r="C604" s="103"/>
      <c r="D604" s="103"/>
    </row>
    <row r="605" spans="3:4" s="84" customFormat="1" ht="13.5">
      <c r="C605" s="103"/>
      <c r="D605" s="103"/>
    </row>
    <row r="606" spans="3:4" s="84" customFormat="1" ht="13.5">
      <c r="C606" s="103"/>
      <c r="D606" s="103"/>
    </row>
    <row r="607" spans="3:4" s="84" customFormat="1" ht="13.5">
      <c r="C607" s="103"/>
      <c r="D607" s="103"/>
    </row>
    <row r="608" spans="3:4" s="84" customFormat="1" ht="13.5">
      <c r="C608" s="103"/>
      <c r="D608" s="103"/>
    </row>
    <row r="609" spans="3:4" s="84" customFormat="1" ht="13.5">
      <c r="C609" s="103"/>
      <c r="D609" s="103"/>
    </row>
    <row r="610" spans="3:4" s="84" customFormat="1" ht="13.5">
      <c r="C610" s="103"/>
      <c r="D610" s="103"/>
    </row>
    <row r="611" spans="3:4" s="84" customFormat="1" ht="13.5">
      <c r="C611" s="103"/>
      <c r="D611" s="103"/>
    </row>
    <row r="612" spans="3:4" s="84" customFormat="1" ht="13.5">
      <c r="C612" s="103"/>
      <c r="D612" s="103"/>
    </row>
    <row r="613" spans="3:4" s="84" customFormat="1" ht="13.5">
      <c r="C613" s="103"/>
      <c r="D613" s="103"/>
    </row>
    <row r="614" spans="3:4" s="84" customFormat="1" ht="13.5">
      <c r="C614" s="103"/>
      <c r="D614" s="103"/>
    </row>
    <row r="615" spans="3:4" s="84" customFormat="1" ht="13.5">
      <c r="C615" s="103"/>
      <c r="D615" s="103"/>
    </row>
    <row r="616" spans="3:4" s="84" customFormat="1" ht="13.5">
      <c r="C616" s="103"/>
      <c r="D616" s="103"/>
    </row>
    <row r="617" spans="3:4" s="84" customFormat="1" ht="13.5">
      <c r="C617" s="103"/>
      <c r="D617" s="103"/>
    </row>
    <row r="618" spans="3:4" s="84" customFormat="1" ht="13.5">
      <c r="C618" s="103"/>
      <c r="D618" s="103"/>
    </row>
    <row r="619" spans="3:4" s="84" customFormat="1" ht="13.5">
      <c r="C619" s="103"/>
      <c r="D619" s="103"/>
    </row>
    <row r="620" spans="3:4" s="84" customFormat="1" ht="13.5">
      <c r="C620" s="103"/>
      <c r="D620" s="103"/>
    </row>
    <row r="621" spans="3:4" s="84" customFormat="1" ht="13.5">
      <c r="C621" s="103"/>
      <c r="D621" s="103"/>
    </row>
    <row r="622" spans="3:4" s="84" customFormat="1" ht="13.5">
      <c r="C622" s="103"/>
      <c r="D622" s="103"/>
    </row>
    <row r="623" spans="3:4" s="84" customFormat="1" ht="13.5">
      <c r="C623" s="103"/>
      <c r="D623" s="103"/>
    </row>
    <row r="624" spans="3:4" s="84" customFormat="1" ht="13.5">
      <c r="C624" s="103"/>
      <c r="D624" s="103"/>
    </row>
    <row r="625" spans="3:4" s="84" customFormat="1" ht="13.5">
      <c r="C625" s="103"/>
      <c r="D625" s="103"/>
    </row>
    <row r="626" spans="3:4" s="84" customFormat="1" ht="13.5">
      <c r="C626" s="103"/>
      <c r="D626" s="103"/>
    </row>
    <row r="627" spans="3:4" s="84" customFormat="1" ht="13.5">
      <c r="C627" s="103"/>
      <c r="D627" s="103"/>
    </row>
    <row r="628" spans="3:4" s="84" customFormat="1" ht="13.5">
      <c r="C628" s="103"/>
      <c r="D628" s="103"/>
    </row>
    <row r="629" spans="3:4" s="84" customFormat="1" ht="13.5">
      <c r="C629" s="103"/>
      <c r="D629" s="103"/>
    </row>
    <row r="630" spans="3:4" s="84" customFormat="1" ht="13.5">
      <c r="C630" s="103"/>
      <c r="D630" s="103"/>
    </row>
    <row r="631" spans="3:4" s="84" customFormat="1" ht="13.5">
      <c r="C631" s="103"/>
      <c r="D631" s="103"/>
    </row>
    <row r="632" spans="3:4" s="84" customFormat="1" ht="13.5">
      <c r="C632" s="103"/>
      <c r="D632" s="103"/>
    </row>
    <row r="633" spans="3:4" s="84" customFormat="1" ht="13.5">
      <c r="C633" s="103"/>
      <c r="D633" s="103"/>
    </row>
    <row r="634" spans="3:4" s="84" customFormat="1" ht="13.5">
      <c r="C634" s="103"/>
      <c r="D634" s="103"/>
    </row>
    <row r="635" spans="3:4" s="84" customFormat="1" ht="13.5">
      <c r="C635" s="103"/>
      <c r="D635" s="103"/>
    </row>
    <row r="636" spans="3:4" s="84" customFormat="1" ht="13.5">
      <c r="C636" s="103"/>
      <c r="D636" s="103"/>
    </row>
    <row r="637" spans="3:4" s="84" customFormat="1" ht="13.5">
      <c r="C637" s="103"/>
      <c r="D637" s="103"/>
    </row>
    <row r="638" spans="3:4" s="84" customFormat="1" ht="13.5">
      <c r="C638" s="103"/>
      <c r="D638" s="103"/>
    </row>
    <row r="639" spans="3:4" s="84" customFormat="1" ht="13.5">
      <c r="C639" s="103"/>
      <c r="D639" s="103"/>
    </row>
    <row r="640" spans="3:4" s="84" customFormat="1" ht="13.5">
      <c r="C640" s="103"/>
      <c r="D640" s="103"/>
    </row>
    <row r="641" spans="3:4" s="84" customFormat="1" ht="13.5">
      <c r="C641" s="103"/>
      <c r="D641" s="103"/>
    </row>
    <row r="642" spans="3:4" s="84" customFormat="1" ht="13.5">
      <c r="C642" s="103"/>
      <c r="D642" s="103"/>
    </row>
    <row r="643" spans="3:4" s="84" customFormat="1" ht="13.5">
      <c r="C643" s="103"/>
      <c r="D643" s="103"/>
    </row>
    <row r="644" spans="3:4" s="84" customFormat="1" ht="13.5">
      <c r="C644" s="103"/>
      <c r="D644" s="103"/>
    </row>
    <row r="645" spans="3:4" s="84" customFormat="1" ht="13.5">
      <c r="C645" s="103"/>
      <c r="D645" s="103"/>
    </row>
    <row r="646" spans="3:4" s="84" customFormat="1" ht="13.5">
      <c r="C646" s="103"/>
      <c r="D646" s="103"/>
    </row>
    <row r="647" spans="3:4" s="84" customFormat="1" ht="13.5">
      <c r="C647" s="103"/>
      <c r="D647" s="103"/>
    </row>
    <row r="648" spans="3:4" s="84" customFormat="1" ht="13.5">
      <c r="C648" s="103"/>
      <c r="D648" s="103"/>
    </row>
    <row r="649" spans="3:4" s="84" customFormat="1" ht="13.5">
      <c r="C649" s="103"/>
      <c r="D649" s="103"/>
    </row>
    <row r="650" spans="3:4" s="84" customFormat="1" ht="13.5">
      <c r="C650" s="103"/>
      <c r="D650" s="103"/>
    </row>
    <row r="651" spans="3:4" s="84" customFormat="1" ht="13.5">
      <c r="C651" s="103"/>
      <c r="D651" s="103"/>
    </row>
    <row r="652" spans="3:4" s="84" customFormat="1" ht="13.5">
      <c r="C652" s="103"/>
      <c r="D652" s="103"/>
    </row>
    <row r="653" spans="3:4" s="84" customFormat="1" ht="13.5">
      <c r="C653" s="103"/>
      <c r="D653" s="103"/>
    </row>
    <row r="654" spans="3:4" s="84" customFormat="1" ht="13.5">
      <c r="C654" s="103"/>
      <c r="D654" s="103"/>
    </row>
    <row r="655" spans="3:4" s="84" customFormat="1" ht="13.5">
      <c r="C655" s="103"/>
      <c r="D655" s="103"/>
    </row>
    <row r="656" spans="3:4" s="84" customFormat="1" ht="13.5">
      <c r="C656" s="103"/>
      <c r="D656" s="103"/>
    </row>
    <row r="657" spans="3:4" s="84" customFormat="1" ht="13.5">
      <c r="C657" s="103"/>
      <c r="D657" s="103"/>
    </row>
    <row r="658" spans="3:4" s="84" customFormat="1" ht="13.5">
      <c r="C658" s="103"/>
      <c r="D658" s="103"/>
    </row>
    <row r="659" spans="3:4" s="84" customFormat="1" ht="13.5">
      <c r="C659" s="103"/>
      <c r="D659" s="103"/>
    </row>
    <row r="660" spans="3:4" s="84" customFormat="1" ht="13.5">
      <c r="C660" s="103"/>
      <c r="D660" s="103"/>
    </row>
    <row r="661" spans="3:4" s="84" customFormat="1" ht="13.5">
      <c r="C661" s="103"/>
      <c r="D661" s="103"/>
    </row>
    <row r="662" spans="3:4" s="84" customFormat="1" ht="13.5">
      <c r="C662" s="103"/>
      <c r="D662" s="103"/>
    </row>
    <row r="663" spans="3:4" s="84" customFormat="1" ht="13.5">
      <c r="C663" s="103"/>
      <c r="D663" s="103"/>
    </row>
    <row r="664" spans="3:4" s="84" customFormat="1" ht="13.5">
      <c r="C664" s="103"/>
      <c r="D664" s="103"/>
    </row>
    <row r="665" spans="3:4" s="84" customFormat="1" ht="13.5">
      <c r="C665" s="103"/>
      <c r="D665" s="103"/>
    </row>
    <row r="666" spans="3:4" s="84" customFormat="1" ht="13.5">
      <c r="C666" s="103"/>
      <c r="D666" s="103"/>
    </row>
    <row r="667" spans="3:4" s="84" customFormat="1" ht="13.5">
      <c r="C667" s="103"/>
      <c r="D667" s="103"/>
    </row>
    <row r="668" spans="3:4" s="84" customFormat="1" ht="13.5">
      <c r="C668" s="103"/>
      <c r="D668" s="103"/>
    </row>
    <row r="669" spans="3:4" s="84" customFormat="1" ht="13.5">
      <c r="C669" s="103"/>
      <c r="D669" s="103"/>
    </row>
    <row r="670" spans="3:4" s="84" customFormat="1" ht="13.5">
      <c r="C670" s="103"/>
      <c r="D670" s="103"/>
    </row>
    <row r="671" spans="3:4" s="84" customFormat="1" ht="13.5">
      <c r="C671" s="103"/>
      <c r="D671" s="103"/>
    </row>
    <row r="672" spans="3:4" s="84" customFormat="1" ht="13.5">
      <c r="C672" s="103"/>
      <c r="D672" s="103"/>
    </row>
    <row r="673" spans="3:4" s="84" customFormat="1" ht="13.5">
      <c r="C673" s="103"/>
      <c r="D673" s="103"/>
    </row>
    <row r="674" spans="3:4" s="84" customFormat="1" ht="13.5">
      <c r="C674" s="103"/>
      <c r="D674" s="103"/>
    </row>
    <row r="675" spans="3:4" s="84" customFormat="1" ht="13.5">
      <c r="C675" s="103"/>
      <c r="D675" s="103"/>
    </row>
    <row r="676" spans="3:4" s="84" customFormat="1" ht="13.5">
      <c r="C676" s="103"/>
      <c r="D676" s="103"/>
    </row>
    <row r="677" spans="3:4" s="84" customFormat="1" ht="13.5">
      <c r="C677" s="103"/>
      <c r="D677" s="103"/>
    </row>
    <row r="678" spans="3:4" s="84" customFormat="1" ht="13.5">
      <c r="C678" s="103"/>
      <c r="D678" s="103"/>
    </row>
    <row r="679" spans="3:4" s="84" customFormat="1" ht="13.5">
      <c r="C679" s="103"/>
      <c r="D679" s="103"/>
    </row>
    <row r="680" spans="3:4" s="84" customFormat="1" ht="13.5">
      <c r="C680" s="103"/>
      <c r="D680" s="103"/>
    </row>
    <row r="681" spans="3:4" s="84" customFormat="1" ht="13.5">
      <c r="C681" s="103"/>
      <c r="D681" s="103"/>
    </row>
    <row r="682" spans="3:4" s="84" customFormat="1" ht="13.5">
      <c r="C682" s="103"/>
      <c r="D682" s="103"/>
    </row>
    <row r="683" spans="3:4" s="84" customFormat="1" ht="13.5">
      <c r="C683" s="103"/>
      <c r="D683" s="103"/>
    </row>
    <row r="684" spans="3:4" s="84" customFormat="1" ht="13.5">
      <c r="C684" s="103"/>
      <c r="D684" s="103"/>
    </row>
    <row r="685" spans="3:4" s="84" customFormat="1" ht="13.5">
      <c r="C685" s="103"/>
      <c r="D685" s="103"/>
    </row>
    <row r="686" spans="3:4" s="84" customFormat="1" ht="13.5">
      <c r="C686" s="103"/>
      <c r="D686" s="103"/>
    </row>
    <row r="687" spans="3:4" s="84" customFormat="1" ht="13.5">
      <c r="C687" s="103"/>
      <c r="D687" s="103"/>
    </row>
    <row r="688" spans="3:4" s="84" customFormat="1" ht="13.5">
      <c r="C688" s="103"/>
      <c r="D688" s="103"/>
    </row>
    <row r="689" spans="3:4" s="84" customFormat="1" ht="13.5">
      <c r="C689" s="103"/>
      <c r="D689" s="103"/>
    </row>
    <row r="690" spans="3:4" s="84" customFormat="1" ht="13.5">
      <c r="C690" s="103"/>
      <c r="D690" s="103"/>
    </row>
    <row r="691" spans="3:4" s="84" customFormat="1" ht="13.5">
      <c r="C691" s="103"/>
      <c r="D691" s="103"/>
    </row>
    <row r="692" spans="3:4" s="84" customFormat="1" ht="13.5">
      <c r="C692" s="103"/>
      <c r="D692" s="103"/>
    </row>
    <row r="693" spans="3:4" s="84" customFormat="1" ht="13.5">
      <c r="C693" s="103"/>
      <c r="D693" s="103"/>
    </row>
    <row r="694" spans="3:4" s="84" customFormat="1" ht="13.5">
      <c r="C694" s="103"/>
      <c r="D694" s="103"/>
    </row>
    <row r="695" spans="3:4" s="84" customFormat="1" ht="13.5">
      <c r="C695" s="103"/>
      <c r="D695" s="103"/>
    </row>
    <row r="696" spans="3:4" s="84" customFormat="1" ht="13.5">
      <c r="C696" s="103"/>
      <c r="D696" s="103"/>
    </row>
    <row r="697" spans="3:4" s="84" customFormat="1" ht="13.5">
      <c r="C697" s="103"/>
      <c r="D697" s="103"/>
    </row>
    <row r="698" spans="3:4" s="84" customFormat="1" ht="13.5">
      <c r="C698" s="103"/>
      <c r="D698" s="103"/>
    </row>
    <row r="699" spans="3:4" s="84" customFormat="1" ht="13.5">
      <c r="C699" s="103"/>
      <c r="D699" s="103"/>
    </row>
    <row r="700" spans="3:4" s="84" customFormat="1" ht="13.5">
      <c r="C700" s="103"/>
      <c r="D700" s="103"/>
    </row>
    <row r="701" spans="3:4" s="84" customFormat="1" ht="13.5">
      <c r="C701" s="103"/>
      <c r="D701" s="103"/>
    </row>
    <row r="702" spans="3:4" s="84" customFormat="1" ht="13.5">
      <c r="C702" s="103"/>
      <c r="D702" s="103"/>
    </row>
    <row r="703" spans="3:4" s="84" customFormat="1" ht="13.5">
      <c r="C703" s="103"/>
      <c r="D703" s="103"/>
    </row>
    <row r="704" spans="3:4" s="84" customFormat="1" ht="13.5">
      <c r="C704" s="103"/>
      <c r="D704" s="103"/>
    </row>
    <row r="705" spans="3:4" s="84" customFormat="1" ht="13.5">
      <c r="C705" s="103"/>
      <c r="D705" s="103"/>
    </row>
    <row r="706" spans="3:4" s="84" customFormat="1" ht="13.5">
      <c r="C706" s="103"/>
      <c r="D706" s="103"/>
    </row>
    <row r="707" spans="3:4" s="84" customFormat="1" ht="13.5">
      <c r="C707" s="103"/>
      <c r="D707" s="103"/>
    </row>
    <row r="708" spans="3:4" s="84" customFormat="1" ht="13.5">
      <c r="C708" s="103"/>
      <c r="D708" s="103"/>
    </row>
    <row r="709" spans="3:4" s="84" customFormat="1" ht="13.5">
      <c r="C709" s="103"/>
      <c r="D709" s="103"/>
    </row>
    <row r="710" spans="3:4" s="84" customFormat="1" ht="13.5">
      <c r="C710" s="103"/>
      <c r="D710" s="103"/>
    </row>
    <row r="711" spans="3:4" s="84" customFormat="1" ht="13.5">
      <c r="C711" s="103"/>
      <c r="D711" s="103"/>
    </row>
    <row r="712" spans="3:4" s="84" customFormat="1" ht="13.5">
      <c r="C712" s="103"/>
      <c r="D712" s="103"/>
    </row>
    <row r="713" spans="3:4" s="84" customFormat="1" ht="13.5">
      <c r="C713" s="103"/>
      <c r="D713" s="103"/>
    </row>
    <row r="714" spans="3:4" s="84" customFormat="1" ht="13.5">
      <c r="C714" s="103"/>
      <c r="D714" s="103"/>
    </row>
    <row r="715" spans="3:4" s="84" customFormat="1" ht="13.5">
      <c r="C715" s="103"/>
      <c r="D715" s="103"/>
    </row>
    <row r="716" spans="3:4" s="84" customFormat="1" ht="13.5">
      <c r="C716" s="103"/>
      <c r="D716" s="103"/>
    </row>
    <row r="717" spans="3:4" s="84" customFormat="1" ht="13.5">
      <c r="C717" s="103"/>
      <c r="D717" s="103"/>
    </row>
    <row r="718" spans="3:4" s="84" customFormat="1" ht="13.5">
      <c r="C718" s="103"/>
      <c r="D718" s="103"/>
    </row>
    <row r="719" spans="3:4" s="84" customFormat="1" ht="13.5">
      <c r="C719" s="103"/>
      <c r="D719" s="103"/>
    </row>
    <row r="720" spans="3:4" s="84" customFormat="1" ht="13.5">
      <c r="C720" s="103"/>
      <c r="D720" s="103"/>
    </row>
    <row r="721" spans="3:4" s="84" customFormat="1" ht="13.5">
      <c r="C721" s="103"/>
      <c r="D721" s="103"/>
    </row>
    <row r="722" spans="3:4" s="84" customFormat="1" ht="13.5">
      <c r="C722" s="103"/>
      <c r="D722" s="103"/>
    </row>
    <row r="723" spans="3:4" s="84" customFormat="1" ht="13.5">
      <c r="C723" s="103"/>
      <c r="D723" s="103"/>
    </row>
    <row r="724" spans="3:4" s="84" customFormat="1" ht="13.5">
      <c r="C724" s="103"/>
      <c r="D724" s="103"/>
    </row>
    <row r="725" spans="3:4" s="84" customFormat="1" ht="13.5">
      <c r="C725" s="103"/>
      <c r="D725" s="103"/>
    </row>
    <row r="726" spans="3:4" s="84" customFormat="1" ht="13.5">
      <c r="C726" s="103"/>
      <c r="D726" s="103"/>
    </row>
    <row r="727" spans="3:4" s="84" customFormat="1" ht="13.5">
      <c r="C727" s="103"/>
      <c r="D727" s="103"/>
    </row>
    <row r="728" spans="3:4" s="84" customFormat="1" ht="13.5">
      <c r="C728" s="103"/>
      <c r="D728" s="103"/>
    </row>
    <row r="729" spans="3:4" s="84" customFormat="1" ht="13.5">
      <c r="C729" s="103"/>
      <c r="D729" s="103"/>
    </row>
    <row r="730" spans="3:4" s="84" customFormat="1" ht="13.5">
      <c r="C730" s="103"/>
      <c r="D730" s="103"/>
    </row>
    <row r="731" spans="3:4" s="84" customFormat="1" ht="13.5">
      <c r="C731" s="103"/>
      <c r="D731" s="103"/>
    </row>
    <row r="732" spans="3:4" s="84" customFormat="1" ht="13.5">
      <c r="C732" s="103"/>
      <c r="D732" s="103"/>
    </row>
    <row r="733" spans="3:4" s="84" customFormat="1" ht="13.5">
      <c r="C733" s="103"/>
      <c r="D733" s="103"/>
    </row>
    <row r="734" spans="3:4" s="84" customFormat="1" ht="13.5">
      <c r="C734" s="103"/>
      <c r="D734" s="103"/>
    </row>
    <row r="735" spans="3:4" s="84" customFormat="1" ht="13.5">
      <c r="C735" s="103"/>
      <c r="D735" s="103"/>
    </row>
    <row r="736" spans="3:4" s="84" customFormat="1" ht="13.5">
      <c r="C736" s="103"/>
      <c r="D736" s="103"/>
    </row>
    <row r="737" spans="3:4" s="84" customFormat="1" ht="13.5">
      <c r="C737" s="103"/>
      <c r="D737" s="103"/>
    </row>
    <row r="738" spans="3:4" s="84" customFormat="1" ht="13.5">
      <c r="C738" s="103"/>
      <c r="D738" s="103"/>
    </row>
    <row r="739" spans="3:4" s="84" customFormat="1" ht="13.5">
      <c r="C739" s="103"/>
      <c r="D739" s="103"/>
    </row>
    <row r="740" spans="3:4" s="84" customFormat="1" ht="13.5">
      <c r="C740" s="103"/>
      <c r="D740" s="103"/>
    </row>
    <row r="741" spans="3:4" s="84" customFormat="1" ht="13.5">
      <c r="C741" s="103"/>
      <c r="D741" s="103"/>
    </row>
    <row r="742" spans="3:4" s="84" customFormat="1" ht="13.5">
      <c r="C742" s="103"/>
      <c r="D742" s="103"/>
    </row>
    <row r="743" spans="3:4" s="84" customFormat="1" ht="13.5">
      <c r="C743" s="103"/>
      <c r="D743" s="103"/>
    </row>
    <row r="744" spans="3:4" s="84" customFormat="1" ht="13.5">
      <c r="C744" s="103"/>
      <c r="D744" s="103"/>
    </row>
    <row r="745" spans="3:4" s="84" customFormat="1" ht="13.5">
      <c r="C745" s="103"/>
      <c r="D745" s="103"/>
    </row>
    <row r="746" spans="3:4" s="84" customFormat="1" ht="13.5">
      <c r="C746" s="103"/>
      <c r="D746" s="103"/>
    </row>
    <row r="747" spans="3:4" s="84" customFormat="1" ht="13.5">
      <c r="C747" s="103"/>
      <c r="D747" s="103"/>
    </row>
    <row r="748" spans="3:4" s="84" customFormat="1" ht="13.5">
      <c r="C748" s="103"/>
      <c r="D748" s="103"/>
    </row>
    <row r="749" spans="3:4" s="84" customFormat="1" ht="13.5">
      <c r="C749" s="103"/>
      <c r="D749" s="103"/>
    </row>
    <row r="750" spans="3:4" s="84" customFormat="1" ht="13.5">
      <c r="C750" s="103"/>
      <c r="D750" s="103"/>
    </row>
    <row r="751" spans="3:4" s="84" customFormat="1" ht="13.5">
      <c r="C751" s="103"/>
      <c r="D751" s="103"/>
    </row>
    <row r="752" spans="3:4" s="84" customFormat="1" ht="13.5">
      <c r="C752" s="103"/>
      <c r="D752" s="103"/>
    </row>
    <row r="753" spans="3:4" s="84" customFormat="1" ht="13.5">
      <c r="C753" s="103"/>
      <c r="D753" s="103"/>
    </row>
    <row r="754" spans="3:4" s="84" customFormat="1" ht="13.5">
      <c r="C754" s="103"/>
      <c r="D754" s="103"/>
    </row>
    <row r="755" spans="3:4" s="84" customFormat="1" ht="13.5">
      <c r="C755" s="103"/>
      <c r="D755" s="103"/>
    </row>
    <row r="756" spans="3:4" s="84" customFormat="1" ht="13.5">
      <c r="C756" s="103"/>
      <c r="D756" s="103"/>
    </row>
    <row r="757" spans="3:4" s="84" customFormat="1" ht="13.5">
      <c r="C757" s="103"/>
      <c r="D757" s="103"/>
    </row>
    <row r="758" spans="3:4" s="84" customFormat="1" ht="13.5">
      <c r="C758" s="103"/>
      <c r="D758" s="103"/>
    </row>
    <row r="759" spans="3:4" s="84" customFormat="1" ht="13.5">
      <c r="C759" s="103"/>
      <c r="D759" s="103"/>
    </row>
    <row r="760" spans="3:4" s="84" customFormat="1" ht="13.5">
      <c r="C760" s="103"/>
      <c r="D760" s="103"/>
    </row>
    <row r="761" spans="3:4" s="84" customFormat="1" ht="13.5">
      <c r="C761" s="103"/>
      <c r="D761" s="103"/>
    </row>
    <row r="762" spans="3:4" s="84" customFormat="1" ht="13.5">
      <c r="C762" s="103"/>
      <c r="D762" s="103"/>
    </row>
    <row r="763" spans="3:4" s="84" customFormat="1" ht="13.5">
      <c r="C763" s="103"/>
      <c r="D763" s="103"/>
    </row>
    <row r="764" spans="3:4" s="84" customFormat="1" ht="13.5">
      <c r="C764" s="103"/>
      <c r="D764" s="103"/>
    </row>
    <row r="765" spans="3:4" s="84" customFormat="1" ht="13.5">
      <c r="C765" s="103"/>
      <c r="D765" s="103"/>
    </row>
    <row r="766" spans="3:4" s="84" customFormat="1" ht="13.5">
      <c r="C766" s="103"/>
      <c r="D766" s="103"/>
    </row>
    <row r="767" spans="3:4" s="84" customFormat="1" ht="13.5">
      <c r="C767" s="103"/>
      <c r="D767" s="103"/>
    </row>
    <row r="768" spans="3:4" s="84" customFormat="1" ht="13.5">
      <c r="C768" s="103"/>
      <c r="D768" s="103"/>
    </row>
    <row r="769" spans="3:4" s="84" customFormat="1" ht="13.5">
      <c r="C769" s="103"/>
      <c r="D769" s="103"/>
    </row>
    <row r="770" spans="3:4" s="84" customFormat="1" ht="13.5">
      <c r="C770" s="103"/>
      <c r="D770" s="103"/>
    </row>
    <row r="771" spans="3:4" s="84" customFormat="1" ht="13.5">
      <c r="C771" s="103"/>
      <c r="D771" s="103"/>
    </row>
    <row r="772" spans="3:4" s="84" customFormat="1" ht="13.5">
      <c r="C772" s="103"/>
      <c r="D772" s="103"/>
    </row>
    <row r="773" spans="3:4" s="84" customFormat="1" ht="13.5">
      <c r="C773" s="103"/>
      <c r="D773" s="103"/>
    </row>
    <row r="774" spans="3:4" s="84" customFormat="1" ht="13.5">
      <c r="C774" s="103"/>
      <c r="D774" s="103"/>
    </row>
    <row r="775" spans="3:4" s="84" customFormat="1" ht="13.5">
      <c r="C775" s="103"/>
      <c r="D775" s="103"/>
    </row>
    <row r="776" spans="3:4" s="84" customFormat="1" ht="13.5">
      <c r="C776" s="103"/>
      <c r="D776" s="103"/>
    </row>
    <row r="777" spans="3:4" s="84" customFormat="1" ht="13.5">
      <c r="C777" s="103"/>
      <c r="D777" s="103"/>
    </row>
    <row r="778" spans="3:4" s="84" customFormat="1" ht="13.5">
      <c r="C778" s="103"/>
      <c r="D778" s="103"/>
    </row>
    <row r="779" spans="3:4" s="84" customFormat="1" ht="13.5">
      <c r="C779" s="103"/>
      <c r="D779" s="103"/>
    </row>
    <row r="780" spans="3:4" s="84" customFormat="1" ht="13.5">
      <c r="C780" s="103"/>
      <c r="D780" s="103"/>
    </row>
    <row r="781" spans="3:4" s="84" customFormat="1" ht="13.5">
      <c r="C781" s="103"/>
      <c r="D781" s="103"/>
    </row>
    <row r="782" spans="3:4" s="84" customFormat="1" ht="13.5">
      <c r="C782" s="103"/>
      <c r="D782" s="103"/>
    </row>
    <row r="783" spans="3:4" s="84" customFormat="1" ht="13.5">
      <c r="C783" s="103"/>
      <c r="D783" s="103"/>
    </row>
    <row r="784" spans="3:4" s="84" customFormat="1" ht="13.5">
      <c r="C784" s="103"/>
      <c r="D784" s="103"/>
    </row>
    <row r="785" spans="3:4" s="84" customFormat="1" ht="13.5">
      <c r="C785" s="103"/>
      <c r="D785" s="103"/>
    </row>
    <row r="786" spans="3:4" s="84" customFormat="1" ht="13.5">
      <c r="C786" s="103"/>
      <c r="D786" s="103"/>
    </row>
    <row r="787" spans="3:4" s="84" customFormat="1" ht="13.5">
      <c r="C787" s="103"/>
      <c r="D787" s="103"/>
    </row>
    <row r="788" spans="3:4" s="84" customFormat="1" ht="13.5">
      <c r="C788" s="103"/>
      <c r="D788" s="103"/>
    </row>
    <row r="789" spans="3:4" s="84" customFormat="1" ht="13.5">
      <c r="C789" s="103"/>
      <c r="D789" s="103"/>
    </row>
    <row r="790" spans="3:4" s="84" customFormat="1" ht="13.5">
      <c r="C790" s="103"/>
      <c r="D790" s="103"/>
    </row>
    <row r="791" spans="3:4" s="84" customFormat="1" ht="13.5">
      <c r="C791" s="103"/>
      <c r="D791" s="103"/>
    </row>
    <row r="792" spans="3:4" s="84" customFormat="1" ht="13.5">
      <c r="C792" s="103"/>
      <c r="D792" s="103"/>
    </row>
    <row r="793" spans="3:4" s="84" customFormat="1" ht="13.5">
      <c r="C793" s="103"/>
      <c r="D793" s="103"/>
    </row>
    <row r="794" spans="3:4" s="84" customFormat="1" ht="13.5">
      <c r="C794" s="103"/>
      <c r="D794" s="103"/>
    </row>
    <row r="795" spans="3:4" s="84" customFormat="1" ht="13.5">
      <c r="C795" s="103"/>
      <c r="D795" s="103"/>
    </row>
    <row r="796" spans="3:4" s="84" customFormat="1" ht="13.5">
      <c r="C796" s="103"/>
      <c r="D796" s="103"/>
    </row>
    <row r="797" spans="3:4" s="84" customFormat="1" ht="13.5">
      <c r="C797" s="103"/>
      <c r="D797" s="103"/>
    </row>
    <row r="798" spans="3:4" s="84" customFormat="1" ht="13.5">
      <c r="C798" s="103"/>
      <c r="D798" s="103"/>
    </row>
    <row r="799" spans="3:4" s="84" customFormat="1" ht="13.5">
      <c r="C799" s="103"/>
      <c r="D799" s="103"/>
    </row>
    <row r="800" spans="3:4" s="84" customFormat="1" ht="13.5">
      <c r="C800" s="103"/>
      <c r="D800" s="103"/>
    </row>
    <row r="801" spans="3:4" s="84" customFormat="1" ht="13.5">
      <c r="C801" s="103"/>
      <c r="D801" s="103"/>
    </row>
    <row r="802" spans="3:4" s="84" customFormat="1" ht="13.5">
      <c r="C802" s="103"/>
      <c r="D802" s="103"/>
    </row>
    <row r="803" spans="3:4" s="84" customFormat="1" ht="13.5">
      <c r="C803" s="103"/>
      <c r="D803" s="103"/>
    </row>
    <row r="804" spans="3:4" s="84" customFormat="1" ht="13.5">
      <c r="C804" s="103"/>
      <c r="D804" s="103"/>
    </row>
    <row r="805" spans="3:4" s="84" customFormat="1" ht="13.5">
      <c r="C805" s="103"/>
      <c r="D805" s="103"/>
    </row>
    <row r="806" spans="3:4" s="84" customFormat="1" ht="13.5">
      <c r="C806" s="103"/>
      <c r="D806" s="103"/>
    </row>
    <row r="807" spans="3:4" s="84" customFormat="1" ht="13.5">
      <c r="C807" s="103"/>
      <c r="D807" s="103"/>
    </row>
    <row r="808" spans="3:4" s="84" customFormat="1" ht="13.5">
      <c r="C808" s="103"/>
      <c r="D808" s="103"/>
    </row>
    <row r="809" spans="3:4" s="84" customFormat="1" ht="13.5">
      <c r="C809" s="103"/>
      <c r="D809" s="103"/>
    </row>
    <row r="810" spans="3:4" s="84" customFormat="1" ht="13.5">
      <c r="C810" s="103"/>
      <c r="D810" s="103"/>
    </row>
    <row r="811" spans="3:4" s="84" customFormat="1" ht="13.5">
      <c r="C811" s="103"/>
      <c r="D811" s="103"/>
    </row>
    <row r="812" spans="3:4" s="84" customFormat="1" ht="13.5">
      <c r="C812" s="103"/>
      <c r="D812" s="103"/>
    </row>
    <row r="813" spans="3:4" s="84" customFormat="1" ht="13.5">
      <c r="C813" s="103"/>
      <c r="D813" s="103"/>
    </row>
    <row r="814" spans="3:4" s="84" customFormat="1" ht="13.5">
      <c r="C814" s="103"/>
      <c r="D814" s="103"/>
    </row>
    <row r="815" spans="3:4" s="84" customFormat="1" ht="13.5">
      <c r="C815" s="103"/>
      <c r="D815" s="103"/>
    </row>
    <row r="816" spans="3:4" s="84" customFormat="1" ht="13.5">
      <c r="C816" s="103"/>
      <c r="D816" s="103"/>
    </row>
    <row r="817" spans="3:4" s="84" customFormat="1" ht="13.5">
      <c r="C817" s="103"/>
      <c r="D817" s="103"/>
    </row>
    <row r="818" spans="3:4" s="84" customFormat="1" ht="13.5">
      <c r="C818" s="103"/>
      <c r="D818" s="103"/>
    </row>
    <row r="819" spans="3:4" s="84" customFormat="1" ht="13.5">
      <c r="C819" s="103"/>
      <c r="D819" s="103"/>
    </row>
    <row r="820" spans="3:4" s="84" customFormat="1" ht="13.5">
      <c r="C820" s="103"/>
      <c r="D820" s="103"/>
    </row>
    <row r="821" spans="3:4" s="84" customFormat="1" ht="13.5">
      <c r="C821" s="103"/>
      <c r="D821" s="103"/>
    </row>
    <row r="822" spans="3:4" s="84" customFormat="1" ht="13.5">
      <c r="C822" s="103"/>
      <c r="D822" s="103"/>
    </row>
    <row r="823" spans="3:4" s="84" customFormat="1" ht="13.5">
      <c r="C823" s="103"/>
      <c r="D823" s="103"/>
    </row>
    <row r="824" spans="3:4" s="84" customFormat="1" ht="13.5">
      <c r="C824" s="103"/>
      <c r="D824" s="103"/>
    </row>
    <row r="825" spans="3:4" s="84" customFormat="1" ht="13.5">
      <c r="C825" s="103"/>
      <c r="D825" s="103"/>
    </row>
    <row r="826" spans="3:4" s="84" customFormat="1" ht="13.5">
      <c r="C826" s="103"/>
      <c r="D826" s="103"/>
    </row>
    <row r="827" spans="3:4" s="84" customFormat="1" ht="13.5">
      <c r="C827" s="103"/>
      <c r="D827" s="103"/>
    </row>
    <row r="828" spans="3:4" s="84" customFormat="1" ht="13.5">
      <c r="C828" s="103"/>
      <c r="D828" s="103"/>
    </row>
    <row r="829" spans="3:4" s="84" customFormat="1" ht="13.5">
      <c r="C829" s="103"/>
      <c r="D829" s="103"/>
    </row>
    <row r="830" spans="3:4" s="84" customFormat="1" ht="13.5">
      <c r="C830" s="103"/>
      <c r="D830" s="103"/>
    </row>
    <row r="831" spans="3:4" s="84" customFormat="1" ht="13.5">
      <c r="C831" s="103"/>
      <c r="D831" s="103"/>
    </row>
    <row r="832" spans="3:4" s="84" customFormat="1" ht="13.5">
      <c r="C832" s="103"/>
      <c r="D832" s="103"/>
    </row>
    <row r="833" spans="3:4" s="84" customFormat="1" ht="13.5">
      <c r="C833" s="103"/>
      <c r="D833" s="103"/>
    </row>
    <row r="834" spans="3:4" s="84" customFormat="1" ht="13.5">
      <c r="C834" s="103"/>
      <c r="D834" s="103"/>
    </row>
    <row r="835" spans="3:4" s="84" customFormat="1" ht="13.5">
      <c r="C835" s="103"/>
      <c r="D835" s="103"/>
    </row>
    <row r="836" spans="3:4" s="84" customFormat="1" ht="13.5">
      <c r="C836" s="103"/>
      <c r="D836" s="103"/>
    </row>
    <row r="837" spans="3:4" s="84" customFormat="1" ht="13.5">
      <c r="C837" s="103"/>
      <c r="D837" s="103"/>
    </row>
    <row r="838" spans="3:4" s="84" customFormat="1" ht="13.5">
      <c r="C838" s="103"/>
      <c r="D838" s="103"/>
    </row>
    <row r="839" spans="3:4" s="84" customFormat="1" ht="13.5">
      <c r="C839" s="103"/>
      <c r="D839" s="103"/>
    </row>
    <row r="840" spans="3:4" s="84" customFormat="1" ht="13.5">
      <c r="C840" s="103"/>
      <c r="D840" s="103"/>
    </row>
    <row r="841" spans="3:4" s="84" customFormat="1" ht="13.5">
      <c r="C841" s="103"/>
      <c r="D841" s="103"/>
    </row>
    <row r="842" spans="3:4" s="84" customFormat="1" ht="13.5">
      <c r="C842" s="103"/>
      <c r="D842" s="103"/>
    </row>
    <row r="843" spans="3:4" s="84" customFormat="1" ht="13.5">
      <c r="C843" s="103"/>
      <c r="D843" s="103"/>
    </row>
    <row r="844" spans="3:4" s="84" customFormat="1" ht="13.5">
      <c r="C844" s="103"/>
      <c r="D844" s="103"/>
    </row>
    <row r="845" spans="3:4" s="84" customFormat="1" ht="13.5">
      <c r="C845" s="103"/>
      <c r="D845" s="103"/>
    </row>
    <row r="846" spans="3:4" s="84" customFormat="1" ht="13.5">
      <c r="C846" s="103"/>
      <c r="D846" s="103"/>
    </row>
    <row r="847" spans="3:4" s="84" customFormat="1" ht="13.5">
      <c r="C847" s="103"/>
      <c r="D847" s="103"/>
    </row>
    <row r="848" spans="3:4" s="84" customFormat="1" ht="13.5">
      <c r="C848" s="103"/>
      <c r="D848" s="103"/>
    </row>
    <row r="849" spans="3:4" s="84" customFormat="1" ht="13.5">
      <c r="C849" s="103"/>
      <c r="D849" s="103"/>
    </row>
    <row r="850" spans="3:4" s="84" customFormat="1" ht="13.5">
      <c r="C850" s="103"/>
      <c r="D850" s="103"/>
    </row>
    <row r="851" spans="3:4" s="84" customFormat="1" ht="13.5">
      <c r="C851" s="103"/>
      <c r="D851" s="103"/>
    </row>
    <row r="852" spans="3:4" s="84" customFormat="1" ht="13.5">
      <c r="C852" s="103"/>
      <c r="D852" s="103"/>
    </row>
    <row r="853" spans="3:4" s="84" customFormat="1" ht="13.5">
      <c r="C853" s="103"/>
      <c r="D853" s="103"/>
    </row>
    <row r="854" spans="3:4" s="84" customFormat="1" ht="13.5">
      <c r="C854" s="103"/>
      <c r="D854" s="103"/>
    </row>
    <row r="855" spans="3:4" s="84" customFormat="1" ht="13.5">
      <c r="C855" s="103"/>
      <c r="D855" s="103"/>
    </row>
    <row r="856" spans="3:4" s="84" customFormat="1" ht="13.5">
      <c r="C856" s="103"/>
      <c r="D856" s="103"/>
    </row>
    <row r="857" spans="3:4" s="84" customFormat="1" ht="13.5">
      <c r="C857" s="103"/>
      <c r="D857" s="103"/>
    </row>
    <row r="858" spans="3:4" s="84" customFormat="1" ht="13.5">
      <c r="C858" s="103"/>
      <c r="D858" s="103"/>
    </row>
    <row r="859" spans="3:4" s="84" customFormat="1" ht="13.5">
      <c r="C859" s="103"/>
      <c r="D859" s="103"/>
    </row>
    <row r="860" spans="3:4" s="84" customFormat="1" ht="13.5">
      <c r="C860" s="103"/>
      <c r="D860" s="103"/>
    </row>
    <row r="861" spans="3:4" s="84" customFormat="1" ht="13.5">
      <c r="C861" s="103"/>
      <c r="D861" s="103"/>
    </row>
    <row r="862" spans="3:4" s="84" customFormat="1" ht="13.5">
      <c r="C862" s="103"/>
      <c r="D862" s="103"/>
    </row>
    <row r="863" spans="3:4" s="84" customFormat="1" ht="13.5">
      <c r="C863" s="103"/>
      <c r="D863" s="103"/>
    </row>
    <row r="864" spans="3:4" s="84" customFormat="1" ht="13.5">
      <c r="C864" s="103"/>
      <c r="D864" s="103"/>
    </row>
    <row r="865" spans="3:4" s="84" customFormat="1" ht="13.5">
      <c r="C865" s="103"/>
      <c r="D865" s="103"/>
    </row>
    <row r="866" spans="3:4" s="84" customFormat="1" ht="13.5">
      <c r="C866" s="103"/>
      <c r="D866" s="103"/>
    </row>
    <row r="867" spans="3:4" s="84" customFormat="1" ht="13.5">
      <c r="C867" s="103"/>
      <c r="D867" s="103"/>
    </row>
    <row r="868" spans="3:4" s="84" customFormat="1" ht="13.5">
      <c r="C868" s="103"/>
      <c r="D868" s="103"/>
    </row>
    <row r="869" spans="3:4" s="84" customFormat="1" ht="13.5">
      <c r="C869" s="103"/>
      <c r="D869" s="103"/>
    </row>
    <row r="870" spans="3:4" s="84" customFormat="1" ht="13.5">
      <c r="C870" s="103"/>
      <c r="D870" s="103"/>
    </row>
    <row r="871" spans="3:4" s="84" customFormat="1" ht="13.5">
      <c r="C871" s="103"/>
      <c r="D871" s="103"/>
    </row>
    <row r="872" spans="3:4" s="84" customFormat="1" ht="13.5">
      <c r="C872" s="103"/>
      <c r="D872" s="103"/>
    </row>
    <row r="873" spans="3:4" s="84" customFormat="1" ht="13.5">
      <c r="C873" s="103"/>
      <c r="D873" s="103"/>
    </row>
    <row r="874" spans="3:4" s="84" customFormat="1" ht="13.5">
      <c r="C874" s="103"/>
      <c r="D874" s="103"/>
    </row>
    <row r="875" spans="3:4" s="84" customFormat="1" ht="13.5">
      <c r="C875" s="103"/>
      <c r="D875" s="103"/>
    </row>
    <row r="876" spans="3:4" s="84" customFormat="1" ht="13.5">
      <c r="C876" s="103"/>
      <c r="D876" s="103"/>
    </row>
    <row r="877" spans="3:4" s="84" customFormat="1" ht="13.5">
      <c r="C877" s="103"/>
      <c r="D877" s="103"/>
    </row>
    <row r="878" spans="3:4" s="84" customFormat="1" ht="13.5">
      <c r="C878" s="103"/>
      <c r="D878" s="103"/>
    </row>
    <row r="879" spans="3:4" s="84" customFormat="1" ht="13.5">
      <c r="C879" s="103"/>
      <c r="D879" s="103"/>
    </row>
    <row r="880" spans="3:4" s="84" customFormat="1" ht="13.5">
      <c r="C880" s="103"/>
      <c r="D880" s="103"/>
    </row>
    <row r="881" spans="3:4" s="84" customFormat="1" ht="13.5">
      <c r="C881" s="103"/>
      <c r="D881" s="103"/>
    </row>
    <row r="882" spans="3:4" s="84" customFormat="1" ht="13.5">
      <c r="C882" s="103"/>
      <c r="D882" s="103"/>
    </row>
    <row r="883" spans="3:4" s="84" customFormat="1" ht="13.5">
      <c r="C883" s="103"/>
      <c r="D883" s="103"/>
    </row>
    <row r="884" spans="3:4" s="84" customFormat="1" ht="13.5">
      <c r="C884" s="103"/>
      <c r="D884" s="103"/>
    </row>
    <row r="885" spans="3:4" s="84" customFormat="1" ht="13.5">
      <c r="C885" s="103"/>
      <c r="D885" s="103"/>
    </row>
    <row r="886" spans="3:4" s="84" customFormat="1" ht="13.5">
      <c r="C886" s="103"/>
      <c r="D886" s="103"/>
    </row>
    <row r="887" spans="3:4" s="84" customFormat="1" ht="13.5">
      <c r="C887" s="103"/>
      <c r="D887" s="103"/>
    </row>
    <row r="888" spans="3:4" s="84" customFormat="1" ht="13.5">
      <c r="C888" s="103"/>
      <c r="D888" s="103"/>
    </row>
    <row r="889" spans="3:4" s="84" customFormat="1" ht="13.5">
      <c r="C889" s="103"/>
      <c r="D889" s="103"/>
    </row>
    <row r="890" spans="3:4" s="84" customFormat="1" ht="13.5">
      <c r="C890" s="103"/>
      <c r="D890" s="103"/>
    </row>
    <row r="891" spans="3:4" s="84" customFormat="1" ht="13.5">
      <c r="C891" s="103"/>
      <c r="D891" s="103"/>
    </row>
    <row r="892" spans="3:4" s="84" customFormat="1" ht="13.5">
      <c r="C892" s="103"/>
      <c r="D892" s="103"/>
    </row>
    <row r="893" spans="3:4" s="84" customFormat="1" ht="13.5">
      <c r="C893" s="103"/>
      <c r="D893" s="103"/>
    </row>
    <row r="894" spans="3:4" s="84" customFormat="1" ht="13.5">
      <c r="C894" s="103"/>
      <c r="D894" s="103"/>
    </row>
    <row r="895" spans="3:4" s="84" customFormat="1" ht="13.5">
      <c r="C895" s="103"/>
      <c r="D895" s="103"/>
    </row>
    <row r="896" spans="3:4" s="84" customFormat="1" ht="13.5">
      <c r="C896" s="103"/>
      <c r="D896" s="103"/>
    </row>
    <row r="897" spans="3:4" s="84" customFormat="1" ht="13.5">
      <c r="C897" s="103"/>
      <c r="D897" s="103"/>
    </row>
    <row r="898" spans="3:4" s="84" customFormat="1" ht="13.5">
      <c r="C898" s="103"/>
      <c r="D898" s="103"/>
    </row>
    <row r="899" spans="3:4" s="84" customFormat="1" ht="13.5">
      <c r="C899" s="103"/>
      <c r="D899" s="103"/>
    </row>
    <row r="900" spans="3:4" s="84" customFormat="1" ht="13.5">
      <c r="C900" s="103"/>
      <c r="D900" s="103"/>
    </row>
    <row r="901" spans="3:4" s="84" customFormat="1" ht="13.5">
      <c r="C901" s="103"/>
      <c r="D901" s="103"/>
    </row>
    <row r="902" spans="3:4" s="84" customFormat="1" ht="13.5">
      <c r="C902" s="103"/>
      <c r="D902" s="103"/>
    </row>
    <row r="903" spans="3:4" s="84" customFormat="1" ht="13.5">
      <c r="C903" s="103"/>
      <c r="D903" s="103"/>
    </row>
    <row r="904" spans="3:4" s="84" customFormat="1" ht="13.5">
      <c r="C904" s="103"/>
      <c r="D904" s="103"/>
    </row>
    <row r="905" spans="3:4" s="84" customFormat="1" ht="13.5">
      <c r="C905" s="103"/>
      <c r="D905" s="103"/>
    </row>
    <row r="906" spans="3:4" s="84" customFormat="1" ht="13.5">
      <c r="C906" s="103"/>
      <c r="D906" s="103"/>
    </row>
    <row r="907" spans="3:4" s="84" customFormat="1" ht="13.5">
      <c r="C907" s="103"/>
      <c r="D907" s="103"/>
    </row>
    <row r="908" spans="3:4" s="84" customFormat="1" ht="13.5">
      <c r="C908" s="103"/>
      <c r="D908" s="103"/>
    </row>
    <row r="909" spans="3:4" s="84" customFormat="1" ht="13.5">
      <c r="C909" s="103"/>
      <c r="D909" s="103"/>
    </row>
    <row r="910" spans="3:4" s="84" customFormat="1" ht="13.5">
      <c r="C910" s="103"/>
      <c r="D910" s="103"/>
    </row>
    <row r="911" spans="3:4" s="84" customFormat="1" ht="13.5">
      <c r="C911" s="103"/>
      <c r="D911" s="103"/>
    </row>
    <row r="912" spans="3:4" s="84" customFormat="1" ht="13.5">
      <c r="C912" s="103"/>
      <c r="D912" s="103"/>
    </row>
    <row r="913" spans="3:4" s="84" customFormat="1" ht="13.5">
      <c r="C913" s="103"/>
      <c r="D913" s="103"/>
    </row>
    <row r="914" spans="3:4" s="84" customFormat="1" ht="13.5">
      <c r="C914" s="103"/>
      <c r="D914" s="103"/>
    </row>
    <row r="915" spans="3:4" s="84" customFormat="1" ht="13.5">
      <c r="C915" s="103"/>
    </row>
    <row r="916" spans="3:4" s="84" customFormat="1" ht="13.5">
      <c r="C916" s="103"/>
    </row>
    <row r="917" spans="3:4" s="84" customFormat="1" ht="13.5">
      <c r="C917" s="103"/>
    </row>
    <row r="918" spans="3:4" s="84" customFormat="1" ht="13.5">
      <c r="C918" s="103"/>
    </row>
    <row r="919" spans="3:4" s="84" customFormat="1" ht="13.5">
      <c r="C919" s="103"/>
    </row>
    <row r="920" spans="3:4" s="84" customFormat="1" ht="13.5">
      <c r="C920" s="103"/>
    </row>
    <row r="921" spans="3:4" s="84" customFormat="1" ht="13.5">
      <c r="C921" s="103"/>
    </row>
    <row r="922" spans="3:4" s="84" customFormat="1" ht="13.5">
      <c r="C922" s="103"/>
    </row>
    <row r="923" spans="3:4" s="84" customFormat="1" ht="13.5">
      <c r="C923" s="103"/>
    </row>
    <row r="924" spans="3:4" s="84" customFormat="1" ht="13.5">
      <c r="C924" s="103"/>
    </row>
    <row r="925" spans="3:4" s="84" customFormat="1" ht="13.5">
      <c r="C925" s="103"/>
    </row>
    <row r="926" spans="3:4" s="84" customFormat="1" ht="13.5">
      <c r="C926" s="103"/>
    </row>
    <row r="927" spans="3:4" s="84" customFormat="1" ht="13.5">
      <c r="C927" s="103"/>
    </row>
    <row r="928" spans="3:4" s="84" customFormat="1" ht="13.5">
      <c r="C928" s="103"/>
    </row>
    <row r="929" spans="3:3" s="84" customFormat="1" ht="13.5">
      <c r="C929" s="103"/>
    </row>
    <row r="930" spans="3:3" s="84" customFormat="1" ht="13.5">
      <c r="C930" s="103"/>
    </row>
    <row r="931" spans="3:3" s="84" customFormat="1" ht="13.5">
      <c r="C931" s="103"/>
    </row>
    <row r="932" spans="3:3" s="84" customFormat="1" ht="13.5">
      <c r="C932" s="103"/>
    </row>
    <row r="933" spans="3:3" s="84" customFormat="1" ht="13.5">
      <c r="C933" s="103"/>
    </row>
    <row r="934" spans="3:3" s="84" customFormat="1" ht="13.5">
      <c r="C934" s="103"/>
    </row>
    <row r="935" spans="3:3" s="84" customFormat="1" ht="13.5">
      <c r="C935" s="103"/>
    </row>
    <row r="936" spans="3:3" s="84" customFormat="1" ht="13.5">
      <c r="C936" s="103"/>
    </row>
    <row r="937" spans="3:3" s="84" customFormat="1" ht="13.5">
      <c r="C937" s="103"/>
    </row>
    <row r="938" spans="3:3" s="84" customFormat="1" ht="13.5">
      <c r="C938" s="103"/>
    </row>
    <row r="939" spans="3:3" s="84" customFormat="1" ht="13.5">
      <c r="C939" s="103"/>
    </row>
    <row r="940" spans="3:3" s="84" customFormat="1" ht="13.5">
      <c r="C940" s="103"/>
    </row>
    <row r="941" spans="3:3" s="84" customFormat="1" ht="13.5">
      <c r="C941" s="103"/>
    </row>
    <row r="942" spans="3:3" s="84" customFormat="1" ht="13.5">
      <c r="C942" s="103"/>
    </row>
    <row r="943" spans="3:3" s="84" customFormat="1" ht="13.5">
      <c r="C943" s="103"/>
    </row>
    <row r="944" spans="3:3" s="84" customFormat="1" ht="13.5">
      <c r="C944" s="103"/>
    </row>
    <row r="945" spans="3:3" s="84" customFormat="1" ht="13.5">
      <c r="C945" s="103"/>
    </row>
    <row r="946" spans="3:3" s="84" customFormat="1" ht="13.5">
      <c r="C946" s="103"/>
    </row>
    <row r="947" spans="3:3" s="84" customFormat="1" ht="13.5">
      <c r="C947" s="103"/>
    </row>
    <row r="948" spans="3:3" s="84" customFormat="1" ht="13.5">
      <c r="C948" s="103"/>
    </row>
    <row r="949" spans="3:3" s="84" customFormat="1" ht="13.5">
      <c r="C949" s="103"/>
    </row>
    <row r="950" spans="3:3" s="84" customFormat="1" ht="13.5">
      <c r="C950" s="103"/>
    </row>
    <row r="951" spans="3:3" s="84" customFormat="1" ht="13.5">
      <c r="C951" s="103"/>
    </row>
    <row r="952" spans="3:3" s="84" customFormat="1" ht="13.5">
      <c r="C952" s="103"/>
    </row>
    <row r="953" spans="3:3" s="84" customFormat="1" ht="13.5">
      <c r="C953" s="103"/>
    </row>
    <row r="954" spans="3:3" s="84" customFormat="1" ht="13.5">
      <c r="C954" s="103"/>
    </row>
    <row r="955" spans="3:3" s="84" customFormat="1" ht="13.5">
      <c r="C955" s="103"/>
    </row>
    <row r="956" spans="3:3" s="84" customFormat="1" ht="13.5">
      <c r="C956" s="103"/>
    </row>
    <row r="957" spans="3:3" s="84" customFormat="1" ht="13.5">
      <c r="C957" s="103"/>
    </row>
    <row r="958" spans="3:3" s="84" customFormat="1" ht="13.5">
      <c r="C958" s="103"/>
    </row>
    <row r="959" spans="3:3" s="84" customFormat="1" ht="13.5">
      <c r="C959" s="103"/>
    </row>
    <row r="960" spans="3:3" s="84" customFormat="1" ht="13.5">
      <c r="C960" s="103"/>
    </row>
    <row r="961" spans="3:3" s="84" customFormat="1" ht="13.5">
      <c r="C961" s="103"/>
    </row>
    <row r="962" spans="3:3" s="84" customFormat="1" ht="13.5">
      <c r="C962" s="103"/>
    </row>
    <row r="963" spans="3:3" s="84" customFormat="1" ht="13.5">
      <c r="C963" s="103"/>
    </row>
    <row r="964" spans="3:3" s="84" customFormat="1" ht="13.5">
      <c r="C964" s="103"/>
    </row>
    <row r="965" spans="3:3" s="84" customFormat="1" ht="13.5">
      <c r="C965" s="103"/>
    </row>
    <row r="966" spans="3:3" s="84" customFormat="1" ht="13.5">
      <c r="C966" s="103"/>
    </row>
    <row r="967" spans="3:3" s="84" customFormat="1" ht="13.5">
      <c r="C967" s="103"/>
    </row>
    <row r="968" spans="3:3" s="84" customFormat="1" ht="13.5">
      <c r="C968" s="103"/>
    </row>
    <row r="969" spans="3:3" s="84" customFormat="1" ht="13.5">
      <c r="C969" s="103"/>
    </row>
    <row r="970" spans="3:3" s="84" customFormat="1" ht="13.5">
      <c r="C970" s="103"/>
    </row>
    <row r="971" spans="3:3" s="84" customFormat="1" ht="13.5">
      <c r="C971" s="103"/>
    </row>
    <row r="972" spans="3:3" s="84" customFormat="1" ht="13.5">
      <c r="C972" s="103"/>
    </row>
    <row r="973" spans="3:3" s="84" customFormat="1" ht="13.5">
      <c r="C973" s="103"/>
    </row>
    <row r="974" spans="3:3" s="84" customFormat="1" ht="13.5">
      <c r="C974" s="103"/>
    </row>
    <row r="975" spans="3:3" s="84" customFormat="1" ht="13.5">
      <c r="C975" s="103"/>
    </row>
    <row r="976" spans="3:3" s="84" customFormat="1" ht="13.5">
      <c r="C976" s="103"/>
    </row>
    <row r="977" spans="3:3" s="84" customFormat="1" ht="13.5">
      <c r="C977" s="103"/>
    </row>
    <row r="978" spans="3:3" s="84" customFormat="1" ht="13.5">
      <c r="C978" s="103"/>
    </row>
    <row r="979" spans="3:3" s="84" customFormat="1" ht="13.5">
      <c r="C979" s="103"/>
    </row>
    <row r="980" spans="3:3" s="84" customFormat="1" ht="13.5">
      <c r="C980" s="103"/>
    </row>
    <row r="981" spans="3:3" s="84" customFormat="1" ht="13.5">
      <c r="C981" s="103"/>
    </row>
    <row r="982" spans="3:3" s="84" customFormat="1" ht="13.5">
      <c r="C982" s="103"/>
    </row>
    <row r="983" spans="3:3" s="84" customFormat="1" ht="13.5">
      <c r="C983" s="103"/>
    </row>
    <row r="984" spans="3:3" s="84" customFormat="1" ht="13.5">
      <c r="C984" s="103"/>
    </row>
    <row r="985" spans="3:3" s="84" customFormat="1" ht="13.5">
      <c r="C985" s="103"/>
    </row>
    <row r="986" spans="3:3" s="84" customFormat="1" ht="13.5">
      <c r="C986" s="103"/>
    </row>
    <row r="987" spans="3:3" s="84" customFormat="1" ht="13.5">
      <c r="C987" s="103"/>
    </row>
    <row r="988" spans="3:3" s="84" customFormat="1" ht="13.5">
      <c r="C988" s="103"/>
    </row>
    <row r="989" spans="3:3" s="84" customFormat="1" ht="13.5">
      <c r="C989" s="103"/>
    </row>
    <row r="990" spans="3:3" s="84" customFormat="1" ht="13.5">
      <c r="C990" s="103"/>
    </row>
    <row r="991" spans="3:3" s="84" customFormat="1" ht="13.5">
      <c r="C991" s="103"/>
    </row>
    <row r="992" spans="3:3" s="84" customFormat="1" ht="13.5">
      <c r="C992" s="103"/>
    </row>
    <row r="993" spans="3:3" s="84" customFormat="1" ht="13.5">
      <c r="C993" s="103"/>
    </row>
    <row r="994" spans="3:3" s="84" customFormat="1" ht="13.5">
      <c r="C994" s="103"/>
    </row>
    <row r="995" spans="3:3" s="84" customFormat="1" ht="13.5">
      <c r="C995" s="103"/>
    </row>
    <row r="996" spans="3:3" s="84" customFormat="1" ht="13.5">
      <c r="C996" s="103"/>
    </row>
    <row r="997" spans="3:3" s="84" customFormat="1" ht="13.5">
      <c r="C997" s="103"/>
    </row>
    <row r="998" spans="3:3" s="84" customFormat="1" ht="13.5">
      <c r="C998" s="103"/>
    </row>
    <row r="999" spans="3:3" s="84" customFormat="1" ht="13.5">
      <c r="C999" s="103"/>
    </row>
    <row r="1000" spans="3:3" s="84" customFormat="1" ht="13.5">
      <c r="C1000" s="103"/>
    </row>
    <row r="1001" spans="3:3" s="84" customFormat="1" ht="13.5">
      <c r="C1001" s="103"/>
    </row>
    <row r="1002" spans="3:3" s="84" customFormat="1" ht="13.5">
      <c r="C1002" s="103"/>
    </row>
    <row r="1003" spans="3:3" s="84" customFormat="1" ht="13.5">
      <c r="C1003" s="103"/>
    </row>
    <row r="1004" spans="3:3" s="84" customFormat="1" ht="13.5">
      <c r="C1004" s="103"/>
    </row>
    <row r="1005" spans="3:3" s="84" customFormat="1" ht="13.5">
      <c r="C1005" s="103"/>
    </row>
    <row r="1006" spans="3:3" s="84" customFormat="1" ht="13.5">
      <c r="C1006" s="103"/>
    </row>
    <row r="1007" spans="3:3" s="84" customFormat="1" ht="13.5">
      <c r="C1007" s="103"/>
    </row>
    <row r="1008" spans="3:3" s="84" customFormat="1" ht="13.5">
      <c r="C1008" s="103"/>
    </row>
    <row r="1009" spans="3:3" s="84" customFormat="1" ht="13.5">
      <c r="C1009" s="103"/>
    </row>
    <row r="1010" spans="3:3" s="84" customFormat="1" ht="13.5">
      <c r="C1010" s="103"/>
    </row>
    <row r="1011" spans="3:3" s="84" customFormat="1" ht="13.5">
      <c r="C1011" s="103"/>
    </row>
    <row r="1012" spans="3:3" s="84" customFormat="1" ht="13.5">
      <c r="C1012" s="103"/>
    </row>
    <row r="1013" spans="3:3" s="84" customFormat="1" ht="13.5">
      <c r="C1013" s="103"/>
    </row>
    <row r="1014" spans="3:3" s="84" customFormat="1" ht="13.5">
      <c r="C1014" s="103"/>
    </row>
    <row r="1015" spans="3:3" s="84" customFormat="1" ht="13.5">
      <c r="C1015" s="103"/>
    </row>
    <row r="1016" spans="3:3" s="84" customFormat="1" ht="13.5">
      <c r="C1016" s="103"/>
    </row>
    <row r="1017" spans="3:3" s="84" customFormat="1" ht="13.5">
      <c r="C1017" s="103"/>
    </row>
    <row r="1018" spans="3:3" s="84" customFormat="1" ht="13.5">
      <c r="C1018" s="103"/>
    </row>
    <row r="1019" spans="3:3" s="84" customFormat="1" ht="13.5">
      <c r="C1019" s="103"/>
    </row>
    <row r="1020" spans="3:3" s="84" customFormat="1" ht="13.5">
      <c r="C1020" s="103"/>
    </row>
    <row r="1021" spans="3:3" s="84" customFormat="1" ht="13.5">
      <c r="C1021" s="103"/>
    </row>
    <row r="1022" spans="3:3" s="84" customFormat="1" ht="13.5">
      <c r="C1022" s="103"/>
    </row>
    <row r="1023" spans="3:3" s="84" customFormat="1" ht="13.5">
      <c r="C1023" s="103"/>
    </row>
    <row r="1024" spans="3:3" s="84" customFormat="1" ht="13.5">
      <c r="C1024" s="103"/>
    </row>
    <row r="1025" spans="3:3" s="84" customFormat="1" ht="13.5">
      <c r="C1025" s="103"/>
    </row>
    <row r="1026" spans="3:3" s="84" customFormat="1" ht="13.5">
      <c r="C1026" s="103"/>
    </row>
    <row r="1027" spans="3:3" s="84" customFormat="1" ht="13.5">
      <c r="C1027" s="103"/>
    </row>
    <row r="1028" spans="3:3" s="84" customFormat="1" ht="13.5">
      <c r="C1028" s="103"/>
    </row>
    <row r="1029" spans="3:3" s="84" customFormat="1" ht="13.5">
      <c r="C1029" s="103"/>
    </row>
    <row r="1030" spans="3:3" s="84" customFormat="1" ht="13.5">
      <c r="C1030" s="103"/>
    </row>
    <row r="1031" spans="3:3" s="84" customFormat="1" ht="13.5">
      <c r="C1031" s="103"/>
    </row>
    <row r="1032" spans="3:3" s="84" customFormat="1" ht="13.5">
      <c r="C1032" s="103"/>
    </row>
    <row r="1033" spans="3:3" s="84" customFormat="1" ht="13.5">
      <c r="C1033" s="103"/>
    </row>
    <row r="1034" spans="3:3" s="84" customFormat="1" ht="13.5">
      <c r="C1034" s="103"/>
    </row>
    <row r="1035" spans="3:3" s="84" customFormat="1" ht="13.5">
      <c r="C1035" s="103"/>
    </row>
    <row r="1036" spans="3:3" s="84" customFormat="1" ht="13.5">
      <c r="C1036" s="103"/>
    </row>
    <row r="1037" spans="3:3" s="84" customFormat="1" ht="13.5">
      <c r="C1037" s="103"/>
    </row>
    <row r="1038" spans="3:3" s="84" customFormat="1" ht="13.5">
      <c r="C1038" s="103"/>
    </row>
    <row r="1039" spans="3:3" s="84" customFormat="1" ht="13.5">
      <c r="C1039" s="103"/>
    </row>
    <row r="1040" spans="3:3" s="84" customFormat="1" ht="13.5">
      <c r="C1040" s="103"/>
    </row>
    <row r="1041" spans="3:3" s="84" customFormat="1" ht="13.5">
      <c r="C1041" s="103"/>
    </row>
    <row r="1042" spans="3:3" s="84" customFormat="1" ht="13.5">
      <c r="C1042" s="103"/>
    </row>
    <row r="1043" spans="3:3" s="84" customFormat="1" ht="13.5">
      <c r="C1043" s="103"/>
    </row>
    <row r="1044" spans="3:3" s="84" customFormat="1" ht="13.5">
      <c r="C1044" s="103"/>
    </row>
    <row r="1045" spans="3:3" s="84" customFormat="1" ht="13.5">
      <c r="C1045" s="103"/>
    </row>
    <row r="1046" spans="3:3" s="84" customFormat="1" ht="13.5">
      <c r="C1046" s="103"/>
    </row>
    <row r="1047" spans="3:3" s="84" customFormat="1" ht="13.5">
      <c r="C1047" s="103"/>
    </row>
    <row r="1048" spans="3:3" s="84" customFormat="1" ht="13.5">
      <c r="C1048" s="103"/>
    </row>
    <row r="1049" spans="3:3" s="84" customFormat="1" ht="13.5">
      <c r="C1049" s="103"/>
    </row>
    <row r="1050" spans="3:3" s="84" customFormat="1" ht="13.5">
      <c r="C1050" s="103"/>
    </row>
    <row r="1051" spans="3:3" s="84" customFormat="1" ht="13.5">
      <c r="C1051" s="103"/>
    </row>
    <row r="1052" spans="3:3" s="84" customFormat="1" ht="13.5">
      <c r="C1052" s="103"/>
    </row>
    <row r="1053" spans="3:3" s="84" customFormat="1" ht="13.5">
      <c r="C1053" s="103"/>
    </row>
    <row r="1054" spans="3:3" s="84" customFormat="1" ht="13.5">
      <c r="C1054" s="103"/>
    </row>
    <row r="1055" spans="3:3" s="84" customFormat="1" ht="13.5">
      <c r="C1055" s="103"/>
    </row>
    <row r="1056" spans="3:3" s="84" customFormat="1" ht="13.5">
      <c r="C1056" s="103"/>
    </row>
    <row r="1057" spans="3:3" s="84" customFormat="1" ht="13.5">
      <c r="C1057" s="103"/>
    </row>
    <row r="1058" spans="3:3" s="84" customFormat="1" ht="13.5">
      <c r="C1058" s="103"/>
    </row>
    <row r="1059" spans="3:3" s="84" customFormat="1" ht="13.5">
      <c r="C1059" s="103"/>
    </row>
    <row r="1060" spans="3:3" s="84" customFormat="1" ht="13.5">
      <c r="C1060" s="103"/>
    </row>
    <row r="1061" spans="3:3" s="84" customFormat="1" ht="13.5">
      <c r="C1061" s="103"/>
    </row>
    <row r="1062" spans="3:3" s="84" customFormat="1" ht="13.5">
      <c r="C1062" s="103"/>
    </row>
    <row r="1063" spans="3:3" s="84" customFormat="1" ht="13.5">
      <c r="C1063" s="103"/>
    </row>
    <row r="1064" spans="3:3" s="84" customFormat="1" ht="13.5">
      <c r="C1064" s="103"/>
    </row>
    <row r="1065" spans="3:3" s="84" customFormat="1" ht="13.5">
      <c r="C1065" s="103"/>
    </row>
    <row r="1066" spans="3:3" s="84" customFormat="1" ht="13.5">
      <c r="C1066" s="103"/>
    </row>
    <row r="1067" spans="3:3" s="84" customFormat="1" ht="13.5">
      <c r="C1067" s="103"/>
    </row>
    <row r="1068" spans="3:3" s="84" customFormat="1" ht="13.5">
      <c r="C1068" s="103"/>
    </row>
    <row r="1069" spans="3:3" s="84" customFormat="1" ht="13.5">
      <c r="C1069" s="103"/>
    </row>
    <row r="1070" spans="3:3" s="84" customFormat="1" ht="13.5">
      <c r="C1070" s="103"/>
    </row>
    <row r="1071" spans="3:3" s="84" customFormat="1" ht="13.5">
      <c r="C1071" s="103"/>
    </row>
    <row r="1072" spans="3:3" s="84" customFormat="1" ht="13.5">
      <c r="C1072" s="103"/>
    </row>
    <row r="1073" spans="3:3" s="84" customFormat="1" ht="13.5">
      <c r="C1073" s="103"/>
    </row>
    <row r="1074" spans="3:3" s="84" customFormat="1" ht="13.5">
      <c r="C1074" s="103"/>
    </row>
    <row r="1075" spans="3:3" s="84" customFormat="1" ht="13.5">
      <c r="C1075" s="103"/>
    </row>
    <row r="1076" spans="3:3" s="84" customFormat="1" ht="13.5">
      <c r="C1076" s="103"/>
    </row>
    <row r="1077" spans="3:3" s="84" customFormat="1" ht="13.5">
      <c r="C1077" s="103"/>
    </row>
    <row r="1078" spans="3:3" s="84" customFormat="1" ht="13.5">
      <c r="C1078" s="103"/>
    </row>
    <row r="1079" spans="3:3" s="84" customFormat="1" ht="13.5">
      <c r="C1079" s="103"/>
    </row>
    <row r="1080" spans="3:3" s="84" customFormat="1" ht="13.5">
      <c r="C1080" s="103"/>
    </row>
    <row r="1081" spans="3:3" s="84" customFormat="1" ht="13.5">
      <c r="C1081" s="103"/>
    </row>
    <row r="1082" spans="3:3" s="84" customFormat="1" ht="13.5">
      <c r="C1082" s="103"/>
    </row>
    <row r="1083" spans="3:3" s="84" customFormat="1" ht="13.5">
      <c r="C1083" s="103"/>
    </row>
    <row r="1084" spans="3:3" s="84" customFormat="1" ht="13.5">
      <c r="C1084" s="103"/>
    </row>
    <row r="1085" spans="3:3" s="84" customFormat="1" ht="13.5">
      <c r="C1085" s="103"/>
    </row>
    <row r="1086" spans="3:3" s="84" customFormat="1" ht="13.5">
      <c r="C1086" s="103"/>
    </row>
    <row r="1087" spans="3:3" s="84" customFormat="1" ht="13.5">
      <c r="C1087" s="103"/>
    </row>
    <row r="1088" spans="3:3" s="84" customFormat="1" ht="13.5">
      <c r="C1088" s="103"/>
    </row>
    <row r="1089" spans="3:3" s="84" customFormat="1" ht="13.5">
      <c r="C1089" s="103"/>
    </row>
    <row r="1090" spans="3:3" s="84" customFormat="1" ht="13.5">
      <c r="C1090" s="103"/>
    </row>
    <row r="1091" spans="3:3" s="84" customFormat="1" ht="13.5">
      <c r="C1091" s="103"/>
    </row>
    <row r="1092" spans="3:3" s="84" customFormat="1" ht="13.5">
      <c r="C1092" s="103"/>
    </row>
    <row r="1093" spans="3:3" s="84" customFormat="1" ht="13.5">
      <c r="C1093" s="103"/>
    </row>
    <row r="1094" spans="3:3" s="84" customFormat="1" ht="13.5">
      <c r="C1094" s="103"/>
    </row>
    <row r="1095" spans="3:3" s="84" customFormat="1" ht="13.5">
      <c r="C1095" s="103"/>
    </row>
    <row r="1096" spans="3:3" s="84" customFormat="1" ht="13.5">
      <c r="C1096" s="103"/>
    </row>
    <row r="1097" spans="3:3" s="84" customFormat="1" ht="13.5">
      <c r="C1097" s="103"/>
    </row>
    <row r="1098" spans="3:3" s="84" customFormat="1" ht="13.5">
      <c r="C1098" s="103"/>
    </row>
    <row r="1099" spans="3:3" s="84" customFormat="1" ht="13.5">
      <c r="C1099" s="103"/>
    </row>
    <row r="1100" spans="3:3" s="84" customFormat="1" ht="13.5">
      <c r="C1100" s="103"/>
    </row>
    <row r="1101" spans="3:3" s="84" customFormat="1" ht="13.5">
      <c r="C1101" s="103"/>
    </row>
    <row r="1102" spans="3:3" s="84" customFormat="1" ht="13.5">
      <c r="C1102" s="103"/>
    </row>
    <row r="1103" spans="3:3" s="84" customFormat="1" ht="13.5">
      <c r="C1103" s="103"/>
    </row>
    <row r="1104" spans="3:3" s="84" customFormat="1" ht="13.5">
      <c r="C1104" s="103"/>
    </row>
    <row r="1105" spans="3:3" s="84" customFormat="1" ht="13.5">
      <c r="C1105" s="103"/>
    </row>
    <row r="1106" spans="3:3" s="84" customFormat="1" ht="13.5">
      <c r="C1106" s="103"/>
    </row>
    <row r="1107" spans="3:3" s="84" customFormat="1" ht="13.5">
      <c r="C1107" s="103"/>
    </row>
    <row r="1108" spans="3:3" s="84" customFormat="1" ht="13.5">
      <c r="C1108" s="103"/>
    </row>
    <row r="1109" spans="3:3" s="84" customFormat="1" ht="13.5">
      <c r="C1109" s="103"/>
    </row>
    <row r="1110" spans="3:3" s="84" customFormat="1" ht="13.5">
      <c r="C1110" s="103"/>
    </row>
    <row r="1111" spans="3:3" s="84" customFormat="1" ht="13.5">
      <c r="C1111" s="103"/>
    </row>
    <row r="1112" spans="3:3" s="84" customFormat="1" ht="13.5">
      <c r="C1112" s="103"/>
    </row>
    <row r="1113" spans="3:3" s="84" customFormat="1" ht="13.5">
      <c r="C1113" s="103"/>
    </row>
    <row r="1114" spans="3:3" s="84" customFormat="1" ht="13.5">
      <c r="C1114" s="103"/>
    </row>
    <row r="1115" spans="3:3" s="84" customFormat="1" ht="13.5">
      <c r="C1115" s="103"/>
    </row>
    <row r="1116" spans="3:3" s="84" customFormat="1" ht="13.5">
      <c r="C1116" s="103"/>
    </row>
    <row r="1117" spans="3:3" s="84" customFormat="1" ht="13.5">
      <c r="C1117" s="103"/>
    </row>
    <row r="1118" spans="3:3" s="84" customFormat="1" ht="13.5">
      <c r="C1118" s="103"/>
    </row>
    <row r="1119" spans="3:3" s="84" customFormat="1" ht="13.5">
      <c r="C1119" s="103"/>
    </row>
    <row r="1120" spans="3:3" s="84" customFormat="1" ht="13.5">
      <c r="C1120" s="103"/>
    </row>
    <row r="1121" spans="3:3" s="84" customFormat="1" ht="13.5">
      <c r="C1121" s="103"/>
    </row>
    <row r="1122" spans="3:3" s="84" customFormat="1" ht="13.5">
      <c r="C1122" s="103"/>
    </row>
    <row r="1123" spans="3:3" s="84" customFormat="1" ht="13.5">
      <c r="C1123" s="103"/>
    </row>
    <row r="1124" spans="3:3" s="84" customFormat="1" ht="13.5">
      <c r="C1124" s="103"/>
    </row>
    <row r="1125" spans="3:3" s="84" customFormat="1" ht="13.5">
      <c r="C1125" s="103"/>
    </row>
    <row r="1126" spans="3:3" s="84" customFormat="1" ht="13.5">
      <c r="C1126" s="103"/>
    </row>
    <row r="1127" spans="3:3" s="84" customFormat="1" ht="13.5">
      <c r="C1127" s="103"/>
    </row>
    <row r="1128" spans="3:3" s="84" customFormat="1" ht="13.5">
      <c r="C1128" s="103"/>
    </row>
    <row r="1129" spans="3:3" s="84" customFormat="1" ht="13.5">
      <c r="C1129" s="103"/>
    </row>
    <row r="1130" spans="3:3" s="84" customFormat="1" ht="13.5">
      <c r="C1130" s="103"/>
    </row>
    <row r="1131" spans="3:3" s="84" customFormat="1" ht="13.5">
      <c r="C1131" s="103"/>
    </row>
    <row r="1132" spans="3:3" s="84" customFormat="1" ht="13.5">
      <c r="C1132" s="103"/>
    </row>
    <row r="1133" spans="3:3" s="84" customFormat="1" ht="13.5">
      <c r="C1133" s="103"/>
    </row>
    <row r="1134" spans="3:3" s="84" customFormat="1" ht="13.5">
      <c r="C1134" s="103"/>
    </row>
    <row r="1135" spans="3:3" s="84" customFormat="1" ht="13.5">
      <c r="C1135" s="103"/>
    </row>
    <row r="1136" spans="3:3" s="84" customFormat="1" ht="13.5">
      <c r="C1136" s="103"/>
    </row>
    <row r="1137" spans="3:3" s="84" customFormat="1" ht="13.5">
      <c r="C1137" s="103"/>
    </row>
    <row r="1138" spans="3:3" s="84" customFormat="1" ht="13.5">
      <c r="C1138" s="103"/>
    </row>
    <row r="1139" spans="3:3" s="84" customFormat="1" ht="12.75">
      <c r="C1139" s="100"/>
    </row>
    <row r="1140" spans="3:3" s="84" customFormat="1" ht="12.75">
      <c r="C1140" s="100"/>
    </row>
    <row r="1141" spans="3:3" s="84" customFormat="1" ht="12.75">
      <c r="C1141" s="100"/>
    </row>
    <row r="1142" spans="3:3" s="84" customFormat="1" ht="12.75">
      <c r="C1142" s="100"/>
    </row>
    <row r="1143" spans="3:3" s="84" customFormat="1" ht="12.75">
      <c r="C1143" s="100"/>
    </row>
    <row r="1144" spans="3:3" s="84" customFormat="1" ht="12.75">
      <c r="C1144" s="100"/>
    </row>
    <row r="1145" spans="3:3" s="84" customFormat="1" ht="12.75">
      <c r="C1145" s="100"/>
    </row>
    <row r="1146" spans="3:3" s="84" customFormat="1" ht="12.75">
      <c r="C1146" s="100"/>
    </row>
    <row r="1147" spans="3:3" s="84" customFormat="1" ht="12.75">
      <c r="C1147" s="100"/>
    </row>
    <row r="1148" spans="3:3" s="84" customFormat="1" ht="12.75">
      <c r="C1148" s="100"/>
    </row>
    <row r="1149" spans="3:3" s="84" customFormat="1" ht="12.75">
      <c r="C1149" s="100"/>
    </row>
    <row r="1150" spans="3:3" s="84" customFormat="1" ht="12.75">
      <c r="C1150" s="100"/>
    </row>
    <row r="1151" spans="3:3" s="84" customFormat="1" ht="12.75">
      <c r="C1151" s="100"/>
    </row>
    <row r="1152" spans="3:3" s="84" customFormat="1" ht="12.75">
      <c r="C1152" s="100"/>
    </row>
    <row r="1153" spans="3:3" s="84" customFormat="1" ht="12.75">
      <c r="C1153" s="100"/>
    </row>
    <row r="1154" spans="3:3" s="84" customFormat="1" ht="12.75">
      <c r="C1154" s="100"/>
    </row>
    <row r="1155" spans="3:3" s="84" customFormat="1" ht="12.75">
      <c r="C1155" s="100"/>
    </row>
    <row r="1156" spans="3:3" s="84" customFormat="1" ht="12.75">
      <c r="C1156" s="100"/>
    </row>
    <row r="1157" spans="3:3" s="84" customFormat="1" ht="12.75">
      <c r="C1157" s="100"/>
    </row>
    <row r="1158" spans="3:3" s="84" customFormat="1" ht="12.75">
      <c r="C1158" s="100"/>
    </row>
    <row r="1159" spans="3:3" s="84" customFormat="1" ht="12.75">
      <c r="C1159" s="100"/>
    </row>
    <row r="1160" spans="3:3" s="84" customFormat="1" ht="12.75">
      <c r="C1160" s="100"/>
    </row>
    <row r="1161" spans="3:3" s="84" customFormat="1" ht="12.75">
      <c r="C1161" s="100"/>
    </row>
    <row r="1162" spans="3:3" s="84" customFormat="1" ht="12.75">
      <c r="C1162" s="100"/>
    </row>
    <row r="1163" spans="3:3" s="84" customFormat="1" ht="12.75">
      <c r="C1163" s="100"/>
    </row>
    <row r="1164" spans="3:3" s="84" customFormat="1" ht="12.75">
      <c r="C1164" s="100"/>
    </row>
    <row r="1165" spans="3:3" s="84" customFormat="1" ht="12.75">
      <c r="C1165" s="100"/>
    </row>
    <row r="1166" spans="3:3" s="84" customFormat="1" ht="12.75">
      <c r="C1166" s="100"/>
    </row>
    <row r="1167" spans="3:3" s="84" customFormat="1" ht="12.75">
      <c r="C1167" s="100"/>
    </row>
    <row r="1168" spans="3:3" s="84" customFormat="1" ht="12.75">
      <c r="C1168" s="100"/>
    </row>
    <row r="1169" spans="3:3" s="84" customFormat="1" ht="12.75">
      <c r="C1169" s="100"/>
    </row>
    <row r="1170" spans="3:3" s="84" customFormat="1" ht="12.75">
      <c r="C1170" s="100"/>
    </row>
    <row r="1171" spans="3:3" s="84" customFormat="1" ht="12.75">
      <c r="C1171" s="100"/>
    </row>
    <row r="1172" spans="3:3" s="84" customFormat="1" ht="12.75">
      <c r="C1172" s="100"/>
    </row>
    <row r="1173" spans="3:3" s="84" customFormat="1" ht="12.75">
      <c r="C1173" s="100"/>
    </row>
    <row r="1174" spans="3:3" s="84" customFormat="1" ht="12.75">
      <c r="C1174" s="100"/>
    </row>
    <row r="1175" spans="3:3" s="84" customFormat="1" ht="12.75">
      <c r="C1175" s="100"/>
    </row>
    <row r="1176" spans="3:3" s="84" customFormat="1" ht="12.75">
      <c r="C1176" s="100"/>
    </row>
    <row r="1177" spans="3:3" s="84" customFormat="1" ht="12.75">
      <c r="C1177" s="100"/>
    </row>
    <row r="1178" spans="3:3" s="84" customFormat="1" ht="12.75">
      <c r="C1178" s="100"/>
    </row>
    <row r="1179" spans="3:3" s="84" customFormat="1" ht="12.75">
      <c r="C1179" s="100"/>
    </row>
    <row r="1180" spans="3:3" s="84" customFormat="1" ht="12.75">
      <c r="C1180" s="100"/>
    </row>
    <row r="1181" spans="3:3" s="84" customFormat="1" ht="12.75">
      <c r="C1181" s="100"/>
    </row>
    <row r="1182" spans="3:3" s="84" customFormat="1" ht="12.75">
      <c r="C1182" s="100"/>
    </row>
    <row r="1183" spans="3:3" s="84" customFormat="1" ht="12.75">
      <c r="C1183" s="100"/>
    </row>
    <row r="1184" spans="3:3" s="84" customFormat="1" ht="12.75">
      <c r="C1184" s="100"/>
    </row>
    <row r="1185" spans="3:3" s="84" customFormat="1" ht="12.75">
      <c r="C1185" s="100"/>
    </row>
    <row r="1186" spans="3:3" s="84" customFormat="1" ht="12.75">
      <c r="C1186" s="100"/>
    </row>
    <row r="1187" spans="3:3" s="84" customFormat="1" ht="12.75">
      <c r="C1187" s="100"/>
    </row>
    <row r="1188" spans="3:3" s="84" customFormat="1" ht="12.75">
      <c r="C1188" s="100"/>
    </row>
    <row r="1189" spans="3:3" s="84" customFormat="1" ht="12.75">
      <c r="C1189" s="100"/>
    </row>
    <row r="1190" spans="3:3" s="84" customFormat="1" ht="12.75">
      <c r="C1190" s="100"/>
    </row>
    <row r="1191" spans="3:3" s="84" customFormat="1" ht="12.75">
      <c r="C1191" s="100"/>
    </row>
    <row r="1192" spans="3:3" s="84" customFormat="1" ht="12.75">
      <c r="C1192" s="100"/>
    </row>
    <row r="1193" spans="3:3" s="84" customFormat="1" ht="12.75">
      <c r="C1193" s="100"/>
    </row>
    <row r="1194" spans="3:3" s="84" customFormat="1" ht="12.75">
      <c r="C1194" s="100"/>
    </row>
    <row r="1195" spans="3:3" s="84" customFormat="1" ht="12.75">
      <c r="C1195" s="100"/>
    </row>
    <row r="1196" spans="3:3" s="84" customFormat="1" ht="12.75">
      <c r="C1196" s="100"/>
    </row>
    <row r="1197" spans="3:3" s="84" customFormat="1" ht="12.75">
      <c r="C1197" s="100"/>
    </row>
    <row r="1198" spans="3:3" s="84" customFormat="1" ht="12.75">
      <c r="C1198" s="100"/>
    </row>
    <row r="1199" spans="3:3" s="84" customFormat="1" ht="12.75">
      <c r="C1199" s="100"/>
    </row>
    <row r="1200" spans="3:3" s="84" customFormat="1" ht="12.75">
      <c r="C1200" s="100"/>
    </row>
    <row r="1201" spans="3:3" s="84" customFormat="1" ht="12.75">
      <c r="C1201" s="100"/>
    </row>
    <row r="1202" spans="3:3" s="84" customFormat="1" ht="12.75">
      <c r="C1202" s="100"/>
    </row>
    <row r="1203" spans="3:3" s="84" customFormat="1" ht="12.75">
      <c r="C1203" s="100"/>
    </row>
    <row r="1204" spans="3:3" s="84" customFormat="1" ht="12.75">
      <c r="C1204" s="100"/>
    </row>
    <row r="1205" spans="3:3" s="84" customFormat="1" ht="12.75">
      <c r="C1205" s="100"/>
    </row>
    <row r="1206" spans="3:3" s="84" customFormat="1" ht="12.75">
      <c r="C1206" s="100"/>
    </row>
    <row r="1207" spans="3:3" s="84" customFormat="1" ht="12.75">
      <c r="C1207" s="100"/>
    </row>
    <row r="1208" spans="3:3" s="84" customFormat="1" ht="12.75">
      <c r="C1208" s="100"/>
    </row>
    <row r="1209" spans="3:3" s="84" customFormat="1" ht="12.75">
      <c r="C1209" s="100"/>
    </row>
    <row r="1210" spans="3:3" s="84" customFormat="1" ht="12.75">
      <c r="C1210" s="100"/>
    </row>
    <row r="1211" spans="3:3" s="84" customFormat="1" ht="12.75">
      <c r="C1211" s="100"/>
    </row>
    <row r="1212" spans="3:3" s="84" customFormat="1" ht="12.75">
      <c r="C1212" s="100"/>
    </row>
    <row r="1213" spans="3:3" s="84" customFormat="1" ht="12.75">
      <c r="C1213" s="100"/>
    </row>
    <row r="1214" spans="3:3" s="84" customFormat="1" ht="12.75">
      <c r="C1214" s="100"/>
    </row>
    <row r="1215" spans="3:3" s="84" customFormat="1" ht="12.75">
      <c r="C1215" s="100"/>
    </row>
    <row r="1216" spans="3:3" s="84" customFormat="1" ht="12.75">
      <c r="C1216" s="100"/>
    </row>
    <row r="1217" spans="3:3" s="84" customFormat="1" ht="12.75">
      <c r="C1217" s="100"/>
    </row>
    <row r="1218" spans="3:3" s="84" customFormat="1" ht="12.75">
      <c r="C1218" s="100"/>
    </row>
    <row r="1219" spans="3:3" s="84" customFormat="1" ht="12.75">
      <c r="C1219" s="100"/>
    </row>
    <row r="1220" spans="3:3" s="84" customFormat="1" ht="12.75">
      <c r="C1220" s="100"/>
    </row>
    <row r="1221" spans="3:3" s="84" customFormat="1" ht="12.75">
      <c r="C1221" s="100"/>
    </row>
    <row r="1222" spans="3:3" s="84" customFormat="1" ht="12.75">
      <c r="C1222" s="100"/>
    </row>
    <row r="1223" spans="3:3" s="84" customFormat="1" ht="12.75">
      <c r="C1223" s="100"/>
    </row>
    <row r="1224" spans="3:3" s="84" customFormat="1" ht="12.75">
      <c r="C1224" s="100"/>
    </row>
    <row r="1225" spans="3:3" s="84" customFormat="1" ht="12.75">
      <c r="C1225" s="100"/>
    </row>
    <row r="1226" spans="3:3" s="84" customFormat="1" ht="12.75">
      <c r="C1226" s="100"/>
    </row>
    <row r="1227" spans="3:3" s="84" customFormat="1" ht="12.75">
      <c r="C1227" s="100"/>
    </row>
    <row r="1228" spans="3:3" s="84" customFormat="1" ht="12.75">
      <c r="C1228" s="100"/>
    </row>
    <row r="1229" spans="3:3" s="84" customFormat="1" ht="12.75">
      <c r="C1229" s="100"/>
    </row>
    <row r="1230" spans="3:3" s="84" customFormat="1" ht="12.75">
      <c r="C1230" s="100"/>
    </row>
    <row r="1231" spans="3:3" s="84" customFormat="1" ht="12.75">
      <c r="C1231" s="100"/>
    </row>
    <row r="1232" spans="3:3" s="84" customFormat="1" ht="12.75">
      <c r="C1232" s="100"/>
    </row>
    <row r="1233" spans="3:3" s="84" customFormat="1" ht="12.75">
      <c r="C1233" s="100"/>
    </row>
    <row r="1234" spans="3:3" s="84" customFormat="1" ht="12.75">
      <c r="C1234" s="100"/>
    </row>
    <row r="1235" spans="3:3" s="84" customFormat="1" ht="12.75">
      <c r="C1235" s="100"/>
    </row>
    <row r="1236" spans="3:3" s="84" customFormat="1" ht="12.75">
      <c r="C1236" s="100"/>
    </row>
    <row r="1237" spans="3:3" s="84" customFormat="1" ht="12.75">
      <c r="C1237" s="100"/>
    </row>
    <row r="1238" spans="3:3" s="84" customFormat="1" ht="12.75">
      <c r="C1238" s="100"/>
    </row>
    <row r="1239" spans="3:3" s="84" customFormat="1" ht="12.75">
      <c r="C1239" s="100"/>
    </row>
    <row r="1240" spans="3:3" s="84" customFormat="1" ht="12.75">
      <c r="C1240" s="100"/>
    </row>
    <row r="1241" spans="3:3" s="84" customFormat="1" ht="12.75">
      <c r="C1241" s="100"/>
    </row>
    <row r="1242" spans="3:3" s="84" customFormat="1" ht="12.75">
      <c r="C1242" s="100"/>
    </row>
    <row r="1243" spans="3:3" s="84" customFormat="1" ht="12.75">
      <c r="C1243" s="100"/>
    </row>
    <row r="1244" spans="3:3" s="84" customFormat="1" ht="12.75">
      <c r="C1244" s="100"/>
    </row>
    <row r="1245" spans="3:3" s="84" customFormat="1" ht="12.75">
      <c r="C1245" s="100"/>
    </row>
    <row r="1246" spans="3:3" s="84" customFormat="1" ht="12.75">
      <c r="C1246" s="100"/>
    </row>
    <row r="1247" spans="3:3" s="84" customFormat="1" ht="12.75">
      <c r="C1247" s="100"/>
    </row>
    <row r="1248" spans="3:3" s="84" customFormat="1" ht="12.75">
      <c r="C1248" s="100"/>
    </row>
    <row r="1249" spans="3:3" s="84" customFormat="1" ht="12.75">
      <c r="C1249" s="100"/>
    </row>
    <row r="1250" spans="3:3" s="84" customFormat="1" ht="12.75">
      <c r="C1250" s="100"/>
    </row>
    <row r="1251" spans="3:3" s="84" customFormat="1" ht="12.75">
      <c r="C1251" s="100"/>
    </row>
    <row r="1252" spans="3:3" s="84" customFormat="1" ht="12.75">
      <c r="C1252" s="100"/>
    </row>
    <row r="1253" spans="3:3" s="84" customFormat="1" ht="12.75">
      <c r="C1253" s="100"/>
    </row>
    <row r="1254" spans="3:3" s="84" customFormat="1" ht="12.75">
      <c r="C1254" s="100"/>
    </row>
    <row r="1255" spans="3:3" s="84" customFormat="1" ht="12.75">
      <c r="C1255" s="100"/>
    </row>
    <row r="1256" spans="3:3" s="84" customFormat="1" ht="12.75">
      <c r="C1256" s="100"/>
    </row>
    <row r="1257" spans="3:3" s="84" customFormat="1" ht="12.75">
      <c r="C1257" s="100"/>
    </row>
    <row r="1258" spans="3:3" s="84" customFormat="1" ht="12.75">
      <c r="C1258" s="100"/>
    </row>
    <row r="1259" spans="3:3" s="84" customFormat="1" ht="12.75">
      <c r="C1259" s="100"/>
    </row>
    <row r="1260" spans="3:3" s="84" customFormat="1" ht="12.75">
      <c r="C1260" s="100"/>
    </row>
    <row r="1261" spans="3:3" s="84" customFormat="1" ht="12.75">
      <c r="C1261" s="100"/>
    </row>
    <row r="1262" spans="3:3" s="84" customFormat="1" ht="12.75">
      <c r="C1262" s="100"/>
    </row>
    <row r="1263" spans="3:3" s="84" customFormat="1" ht="12.75">
      <c r="C1263" s="100"/>
    </row>
    <row r="1264" spans="3:3" s="84" customFormat="1" ht="12.75">
      <c r="C1264" s="100"/>
    </row>
    <row r="1265" spans="3:3" s="84" customFormat="1" ht="12.75">
      <c r="C1265" s="100"/>
    </row>
    <row r="1266" spans="3:3" s="84" customFormat="1" ht="12.75">
      <c r="C1266" s="100"/>
    </row>
    <row r="1267" spans="3:3" s="84" customFormat="1" ht="12.75">
      <c r="C1267" s="100"/>
    </row>
    <row r="1268" spans="3:3" s="84" customFormat="1" ht="12.75">
      <c r="C1268" s="100"/>
    </row>
    <row r="1269" spans="3:3" s="84" customFormat="1" ht="12.75">
      <c r="C1269" s="100"/>
    </row>
    <row r="1270" spans="3:3" s="84" customFormat="1" ht="12.75">
      <c r="C1270" s="100"/>
    </row>
    <row r="1271" spans="3:3" s="84" customFormat="1" ht="12.75">
      <c r="C1271" s="100"/>
    </row>
    <row r="1272" spans="3:3" s="84" customFormat="1" ht="12.75">
      <c r="C1272" s="100"/>
    </row>
    <row r="1273" spans="3:3" s="84" customFormat="1" ht="12.75">
      <c r="C1273" s="100"/>
    </row>
    <row r="1274" spans="3:3" s="84" customFormat="1" ht="12.75">
      <c r="C1274" s="100"/>
    </row>
    <row r="1275" spans="3:3" s="84" customFormat="1" ht="12.75">
      <c r="C1275" s="100"/>
    </row>
    <row r="1276" spans="3:3" s="84" customFormat="1" ht="12.75">
      <c r="C1276" s="100"/>
    </row>
    <row r="1277" spans="3:3" s="84" customFormat="1" ht="12.75">
      <c r="C1277" s="100"/>
    </row>
    <row r="1278" spans="3:3" s="84" customFormat="1" ht="12.75">
      <c r="C1278" s="100"/>
    </row>
    <row r="1279" spans="3:3" s="84" customFormat="1" ht="12.75">
      <c r="C1279" s="100"/>
    </row>
    <row r="1280" spans="3:3" s="84" customFormat="1" ht="12.75">
      <c r="C1280" s="100"/>
    </row>
    <row r="1281" spans="3:3" s="84" customFormat="1" ht="12.75">
      <c r="C1281" s="100"/>
    </row>
    <row r="1282" spans="3:3" s="84" customFormat="1" ht="12.75">
      <c r="C1282" s="100"/>
    </row>
    <row r="1283" spans="3:3" s="84" customFormat="1" ht="12.75">
      <c r="C1283" s="100"/>
    </row>
    <row r="1284" spans="3:3" s="84" customFormat="1" ht="12.75">
      <c r="C1284" s="100"/>
    </row>
    <row r="1285" spans="3:3" s="84" customFormat="1" ht="12.75">
      <c r="C1285" s="100"/>
    </row>
    <row r="1286" spans="3:3" s="84" customFormat="1" ht="12.75">
      <c r="C1286" s="100"/>
    </row>
    <row r="1287" spans="3:3" s="84" customFormat="1" ht="12.75">
      <c r="C1287" s="100"/>
    </row>
    <row r="1288" spans="3:3" s="84" customFormat="1" ht="12.75">
      <c r="C1288" s="100"/>
    </row>
    <row r="1289" spans="3:3" s="84" customFormat="1" ht="12.75">
      <c r="C1289" s="100"/>
    </row>
    <row r="1290" spans="3:3" s="84" customFormat="1" ht="12.75">
      <c r="C1290" s="100"/>
    </row>
    <row r="1291" spans="3:3" s="84" customFormat="1" ht="12.75">
      <c r="C1291" s="100"/>
    </row>
    <row r="1292" spans="3:3" s="84" customFormat="1" ht="12.75">
      <c r="C1292" s="100"/>
    </row>
    <row r="1293" spans="3:3" s="84" customFormat="1" ht="12.75">
      <c r="C1293" s="100"/>
    </row>
    <row r="1294" spans="3:3" s="84" customFormat="1" ht="12.75">
      <c r="C1294" s="100"/>
    </row>
    <row r="1295" spans="3:3" s="84" customFormat="1" ht="12.75">
      <c r="C1295" s="100"/>
    </row>
    <row r="1296" spans="3:3" s="84" customFormat="1" ht="12.75">
      <c r="C1296" s="100"/>
    </row>
    <row r="1297" spans="3:3" s="84" customFormat="1" ht="12.75">
      <c r="C1297" s="100"/>
    </row>
    <row r="1298" spans="3:3" s="84" customFormat="1" ht="12.75">
      <c r="C1298" s="100"/>
    </row>
    <row r="1299" spans="3:3" s="84" customFormat="1" ht="12.75">
      <c r="C1299" s="100"/>
    </row>
    <row r="1300" spans="3:3" s="84" customFormat="1" ht="12.75">
      <c r="C1300" s="100"/>
    </row>
    <row r="1301" spans="3:3" s="84" customFormat="1" ht="12.75">
      <c r="C1301" s="100"/>
    </row>
    <row r="1302" spans="3:3" s="84" customFormat="1" ht="12.75">
      <c r="C1302" s="100"/>
    </row>
    <row r="1303" spans="3:3" s="84" customFormat="1" ht="12.75">
      <c r="C1303" s="100"/>
    </row>
    <row r="1304" spans="3:3" s="84" customFormat="1" ht="12.75">
      <c r="C1304" s="100"/>
    </row>
    <row r="1305" spans="3:3" s="84" customFormat="1" ht="12.75">
      <c r="C1305" s="100"/>
    </row>
    <row r="1306" spans="3:3" s="84" customFormat="1" ht="12.75">
      <c r="C1306" s="100"/>
    </row>
    <row r="1307" spans="3:3" s="84" customFormat="1" ht="12.75">
      <c r="C1307" s="100"/>
    </row>
    <row r="1308" spans="3:3" s="84" customFormat="1" ht="12.75">
      <c r="C1308" s="100"/>
    </row>
    <row r="1309" spans="3:3" s="84" customFormat="1" ht="12.75">
      <c r="C1309" s="100"/>
    </row>
    <row r="1310" spans="3:3" s="84" customFormat="1" ht="12.75">
      <c r="C1310" s="100"/>
    </row>
    <row r="1311" spans="3:3" s="84" customFormat="1" ht="12.75">
      <c r="C1311" s="100"/>
    </row>
    <row r="1312" spans="3:3" s="84" customFormat="1" ht="12.75">
      <c r="C1312" s="100"/>
    </row>
    <row r="1313" spans="3:3" s="84" customFormat="1" ht="12.75">
      <c r="C1313" s="100"/>
    </row>
    <row r="1314" spans="3:3" s="84" customFormat="1" ht="12.75">
      <c r="C1314" s="100"/>
    </row>
    <row r="1315" spans="3:3" s="84" customFormat="1" ht="12.75">
      <c r="C1315" s="100"/>
    </row>
    <row r="1316" spans="3:3" s="84" customFormat="1" ht="12.75">
      <c r="C1316" s="100"/>
    </row>
    <row r="1317" spans="3:3" s="84" customFormat="1" ht="12.75">
      <c r="C1317" s="100"/>
    </row>
    <row r="1318" spans="3:3" s="84" customFormat="1" ht="12.75">
      <c r="C1318" s="100"/>
    </row>
    <row r="1319" spans="3:3" s="84" customFormat="1" ht="12.75">
      <c r="C1319" s="100"/>
    </row>
    <row r="1320" spans="3:3" s="84" customFormat="1" ht="12.75">
      <c r="C1320" s="100"/>
    </row>
    <row r="1321" spans="3:3" s="84" customFormat="1" ht="12.75">
      <c r="C1321" s="100"/>
    </row>
    <row r="1322" spans="3:3" s="84" customFormat="1" ht="12.75">
      <c r="C1322" s="100"/>
    </row>
    <row r="1323" spans="3:3" s="84" customFormat="1" ht="12.75">
      <c r="C1323" s="100"/>
    </row>
    <row r="1324" spans="3:3" s="84" customFormat="1" ht="12.75">
      <c r="C1324" s="100"/>
    </row>
    <row r="1325" spans="3:3" s="84" customFormat="1" ht="12.75">
      <c r="C1325" s="100"/>
    </row>
    <row r="1326" spans="3:3" s="84" customFormat="1" ht="12.75">
      <c r="C1326" s="100"/>
    </row>
    <row r="1327" spans="3:3" s="84" customFormat="1" ht="12.75">
      <c r="C1327" s="100"/>
    </row>
    <row r="1328" spans="3:3" s="84" customFormat="1" ht="12.75">
      <c r="C1328" s="100"/>
    </row>
    <row r="1329" spans="3:3" s="84" customFormat="1" ht="12.75">
      <c r="C1329" s="100"/>
    </row>
    <row r="1330" spans="3:3" s="84" customFormat="1" ht="12.75">
      <c r="C1330" s="100"/>
    </row>
    <row r="1331" spans="3:3" s="84" customFormat="1" ht="12.75">
      <c r="C1331" s="100"/>
    </row>
    <row r="1332" spans="3:3" s="84" customFormat="1" ht="12.75">
      <c r="C1332" s="100"/>
    </row>
    <row r="1333" spans="3:3" s="84" customFormat="1" ht="12.75">
      <c r="C1333" s="100"/>
    </row>
    <row r="1334" spans="3:3" s="84" customFormat="1" ht="12.75">
      <c r="C1334" s="100"/>
    </row>
    <row r="1335" spans="3:3" s="84" customFormat="1" ht="12.75">
      <c r="C1335" s="100"/>
    </row>
    <row r="1336" spans="3:3" s="84" customFormat="1" ht="12.75">
      <c r="C1336" s="100"/>
    </row>
    <row r="1337" spans="3:3" s="84" customFormat="1" ht="12.75">
      <c r="C1337" s="100"/>
    </row>
    <row r="1338" spans="3:3" s="84" customFormat="1" ht="12.75">
      <c r="C1338" s="100"/>
    </row>
    <row r="1339" spans="3:3" s="84" customFormat="1" ht="12.75">
      <c r="C1339" s="100"/>
    </row>
    <row r="1340" spans="3:3" s="84" customFormat="1" ht="12.75">
      <c r="C1340" s="100"/>
    </row>
    <row r="1341" spans="3:3" s="84" customFormat="1" ht="12.75">
      <c r="C1341" s="100"/>
    </row>
    <row r="1342" spans="3:3" s="84" customFormat="1" ht="12.75">
      <c r="C1342" s="100"/>
    </row>
    <row r="1343" spans="3:3" s="84" customFormat="1" ht="12.75">
      <c r="C1343" s="100"/>
    </row>
    <row r="1344" spans="3:3" s="84" customFormat="1" ht="12.75">
      <c r="C1344" s="100"/>
    </row>
    <row r="1345" spans="3:3" s="84" customFormat="1" ht="12.75">
      <c r="C1345" s="100"/>
    </row>
    <row r="1346" spans="3:3" s="84" customFormat="1" ht="12.75">
      <c r="C1346" s="100"/>
    </row>
    <row r="1347" spans="3:3" s="84" customFormat="1" ht="12.75">
      <c r="C1347" s="100"/>
    </row>
    <row r="1348" spans="3:3" s="84" customFormat="1" ht="12.75">
      <c r="C1348" s="100"/>
    </row>
    <row r="1349" spans="3:3" s="84" customFormat="1" ht="12.75">
      <c r="C1349" s="100"/>
    </row>
    <row r="1350" spans="3:3" s="84" customFormat="1" ht="12.75">
      <c r="C1350" s="100"/>
    </row>
    <row r="1351" spans="3:3" s="84" customFormat="1" ht="12.75">
      <c r="C1351" s="100"/>
    </row>
    <row r="1352" spans="3:3" s="84" customFormat="1" ht="12.75">
      <c r="C1352" s="100"/>
    </row>
    <row r="1353" spans="3:3" s="84" customFormat="1" ht="12.75">
      <c r="C1353" s="100"/>
    </row>
    <row r="1354" spans="3:3" s="84" customFormat="1" ht="12.75">
      <c r="C1354" s="100"/>
    </row>
    <row r="1355" spans="3:3" s="84" customFormat="1" ht="12.75">
      <c r="C1355" s="100"/>
    </row>
    <row r="1356" spans="3:3" s="84" customFormat="1" ht="12.75">
      <c r="C1356" s="100"/>
    </row>
    <row r="1357" spans="3:3" s="84" customFormat="1" ht="12.75">
      <c r="C1357" s="100"/>
    </row>
    <row r="1358" spans="3:3" s="84" customFormat="1" ht="12.75">
      <c r="C1358" s="100"/>
    </row>
    <row r="1359" spans="3:3" s="84" customFormat="1" ht="12.75">
      <c r="C1359" s="100"/>
    </row>
    <row r="1360" spans="3:3" s="84" customFormat="1" ht="12.75">
      <c r="C1360" s="100"/>
    </row>
    <row r="1361" spans="3:3" s="84" customFormat="1" ht="12.75">
      <c r="C1361" s="100"/>
    </row>
    <row r="1362" spans="3:3" s="84" customFormat="1" ht="12.75">
      <c r="C1362" s="100"/>
    </row>
    <row r="1363" spans="3:3" s="84" customFormat="1" ht="12.75">
      <c r="C1363" s="100"/>
    </row>
    <row r="1364" spans="3:3" s="84" customFormat="1" ht="12.75">
      <c r="C1364" s="100"/>
    </row>
    <row r="1365" spans="3:3" s="84" customFormat="1" ht="12.75">
      <c r="C1365" s="100"/>
    </row>
    <row r="1366" spans="3:3" s="84" customFormat="1" ht="12.75">
      <c r="C1366" s="100"/>
    </row>
    <row r="1367" spans="3:3" s="84" customFormat="1" ht="12.75">
      <c r="C1367" s="100"/>
    </row>
    <row r="1368" spans="3:3" s="84" customFormat="1" ht="12.75">
      <c r="C1368" s="100"/>
    </row>
    <row r="1369" spans="3:3" s="84" customFormat="1" ht="12.75">
      <c r="C1369" s="100"/>
    </row>
    <row r="1370" spans="3:3" s="84" customFormat="1" ht="12.75">
      <c r="C1370" s="100"/>
    </row>
    <row r="1371" spans="3:3" s="84" customFormat="1" ht="12.75">
      <c r="C1371" s="100"/>
    </row>
    <row r="1372" spans="3:3" s="84" customFormat="1" ht="12.75">
      <c r="C1372" s="100"/>
    </row>
    <row r="1373" spans="3:3" s="84" customFormat="1" ht="12.75">
      <c r="C1373" s="100"/>
    </row>
    <row r="1374" spans="3:3" s="84" customFormat="1" ht="12.75">
      <c r="C1374" s="100"/>
    </row>
    <row r="1375" spans="3:3" s="84" customFormat="1" ht="12.75">
      <c r="C1375" s="100"/>
    </row>
    <row r="1376" spans="3:3" s="84" customFormat="1" ht="12.75">
      <c r="C1376" s="100"/>
    </row>
    <row r="1377" spans="3:3" s="84" customFormat="1" ht="12.75">
      <c r="C1377" s="100"/>
    </row>
    <row r="1378" spans="3:3" s="84" customFormat="1" ht="12.75">
      <c r="C1378" s="100"/>
    </row>
    <row r="1379" spans="3:3" s="84" customFormat="1" ht="12.75">
      <c r="C1379" s="100"/>
    </row>
    <row r="1380" spans="3:3" s="84" customFormat="1" ht="12.75">
      <c r="C1380" s="100"/>
    </row>
    <row r="1381" spans="3:3" s="84" customFormat="1" ht="12.75">
      <c r="C1381" s="100"/>
    </row>
    <row r="1382" spans="3:3" s="84" customFormat="1" ht="12.75">
      <c r="C1382" s="100"/>
    </row>
    <row r="1383" spans="3:3" s="84" customFormat="1" ht="12.75">
      <c r="C1383" s="100"/>
    </row>
    <row r="1384" spans="3:3" s="84" customFormat="1" ht="12.75">
      <c r="C1384" s="100"/>
    </row>
    <row r="1385" spans="3:3" s="84" customFormat="1" ht="12.75">
      <c r="C1385" s="100"/>
    </row>
    <row r="1386" spans="3:3" s="84" customFormat="1" ht="12.75">
      <c r="C1386" s="100"/>
    </row>
    <row r="1387" spans="3:3" s="84" customFormat="1" ht="12.75">
      <c r="C1387" s="100"/>
    </row>
    <row r="1388" spans="3:3" s="84" customFormat="1" ht="12.75">
      <c r="C1388" s="100"/>
    </row>
    <row r="1389" spans="3:3" s="84" customFormat="1" ht="12.75">
      <c r="C1389" s="100"/>
    </row>
    <row r="1390" spans="3:3" s="84" customFormat="1" ht="12.75">
      <c r="C1390" s="100"/>
    </row>
    <row r="1391" spans="3:3" s="84" customFormat="1" ht="12.75">
      <c r="C1391" s="100"/>
    </row>
    <row r="1392" spans="3:3" s="84" customFormat="1" ht="12.75">
      <c r="C1392" s="100"/>
    </row>
    <row r="1393" spans="3:3" s="84" customFormat="1" ht="12.75">
      <c r="C1393" s="100"/>
    </row>
    <row r="1394" spans="3:3" s="84" customFormat="1" ht="12.75">
      <c r="C1394" s="100"/>
    </row>
    <row r="1395" spans="3:3" s="84" customFormat="1" ht="12.75">
      <c r="C1395" s="100"/>
    </row>
    <row r="1396" spans="3:3" s="84" customFormat="1" ht="12.75">
      <c r="C1396" s="100"/>
    </row>
    <row r="1397" spans="3:3" s="84" customFormat="1" ht="12.75">
      <c r="C1397" s="100"/>
    </row>
    <row r="1398" spans="3:3" s="84" customFormat="1" ht="12.75">
      <c r="C1398" s="100"/>
    </row>
    <row r="1399" spans="3:3" s="84" customFormat="1" ht="12.75">
      <c r="C1399" s="100"/>
    </row>
    <row r="1400" spans="3:3" s="84" customFormat="1" ht="12.75">
      <c r="C1400" s="100"/>
    </row>
    <row r="1401" spans="3:3" s="84" customFormat="1" ht="12.75">
      <c r="C1401" s="100"/>
    </row>
    <row r="1402" spans="3:3" s="84" customFormat="1" ht="12.75">
      <c r="C1402" s="100"/>
    </row>
    <row r="1403" spans="3:3" s="84" customFormat="1" ht="12.75">
      <c r="C1403" s="100"/>
    </row>
    <row r="1404" spans="3:3" s="84" customFormat="1" ht="12.75">
      <c r="C1404" s="100"/>
    </row>
    <row r="1405" spans="3:3" s="84" customFormat="1" ht="12.75">
      <c r="C1405" s="100"/>
    </row>
    <row r="1406" spans="3:3" s="84" customFormat="1" ht="12.75">
      <c r="C1406" s="100"/>
    </row>
    <row r="1407" spans="3:3" s="84" customFormat="1" ht="12.75">
      <c r="C1407" s="100"/>
    </row>
    <row r="1408" spans="3:3" s="84" customFormat="1" ht="12.75">
      <c r="C1408" s="100"/>
    </row>
    <row r="1409" spans="3:3" s="84" customFormat="1" ht="12.75">
      <c r="C1409" s="100"/>
    </row>
    <row r="1410" spans="3:3" s="84" customFormat="1" ht="12.75">
      <c r="C1410" s="100"/>
    </row>
    <row r="1411" spans="3:3" s="84" customFormat="1" ht="12.75">
      <c r="C1411" s="100"/>
    </row>
    <row r="1412" spans="3:3" s="84" customFormat="1" ht="12.75">
      <c r="C1412" s="100"/>
    </row>
    <row r="1413" spans="3:3" s="84" customFormat="1" ht="12.75">
      <c r="C1413" s="100"/>
    </row>
    <row r="1414" spans="3:3" s="84" customFormat="1" ht="12.75">
      <c r="C1414" s="100"/>
    </row>
    <row r="1415" spans="3:3" s="84" customFormat="1" ht="12.75">
      <c r="C1415" s="100"/>
    </row>
    <row r="1416" spans="3:3" s="84" customFormat="1" ht="12.75">
      <c r="C1416" s="100"/>
    </row>
    <row r="1417" spans="3:3" s="84" customFormat="1" ht="12.75">
      <c r="C1417" s="100"/>
    </row>
    <row r="1418" spans="3:3" s="84" customFormat="1" ht="12.75">
      <c r="C1418" s="100"/>
    </row>
    <row r="1419" spans="3:3" s="84" customFormat="1" ht="12.75">
      <c r="C1419" s="100"/>
    </row>
    <row r="1420" spans="3:3" s="84" customFormat="1" ht="12.75">
      <c r="C1420" s="100"/>
    </row>
    <row r="1421" spans="3:3" s="84" customFormat="1" ht="12.75">
      <c r="C1421" s="100"/>
    </row>
    <row r="1422" spans="3:3" s="84" customFormat="1" ht="12.75">
      <c r="C1422" s="100"/>
    </row>
    <row r="1423" spans="3:3" s="84" customFormat="1" ht="12.75">
      <c r="C1423" s="100"/>
    </row>
    <row r="1424" spans="3:3" s="84" customFormat="1" ht="12.75">
      <c r="C1424" s="100"/>
    </row>
    <row r="1425" spans="3:3" s="84" customFormat="1" ht="12.75">
      <c r="C1425" s="100"/>
    </row>
    <row r="1426" spans="3:3" s="84" customFormat="1" ht="12.75">
      <c r="C1426" s="100"/>
    </row>
    <row r="1427" spans="3:3" s="84" customFormat="1" ht="12.75">
      <c r="C1427" s="100"/>
    </row>
    <row r="1428" spans="3:3" s="84" customFormat="1" ht="12.75">
      <c r="C1428" s="100"/>
    </row>
    <row r="1429" spans="3:3" s="84" customFormat="1" ht="12.75">
      <c r="C1429" s="100"/>
    </row>
    <row r="1430" spans="3:3" s="84" customFormat="1" ht="12.75">
      <c r="C1430" s="100"/>
    </row>
    <row r="1431" spans="3:3" s="84" customFormat="1" ht="12.75">
      <c r="C1431" s="100"/>
    </row>
    <row r="1432" spans="3:3" s="84" customFormat="1" ht="12.75">
      <c r="C1432" s="100"/>
    </row>
    <row r="1433" spans="3:3" s="84" customFormat="1" ht="12.75">
      <c r="C1433" s="100"/>
    </row>
    <row r="1434" spans="3:3" s="84" customFormat="1" ht="12.75">
      <c r="C1434" s="100"/>
    </row>
    <row r="1435" spans="3:3" s="84" customFormat="1" ht="12.75">
      <c r="C1435" s="100"/>
    </row>
    <row r="1436" spans="3:3" s="84" customFormat="1" ht="12.75">
      <c r="C1436" s="100"/>
    </row>
    <row r="1437" spans="3:3" s="84" customFormat="1" ht="12.75">
      <c r="C1437" s="100"/>
    </row>
    <row r="1438" spans="3:3" s="84" customFormat="1" ht="12.75">
      <c r="C1438" s="100"/>
    </row>
    <row r="1439" spans="3:3" s="84" customFormat="1" ht="12.75">
      <c r="C1439" s="100"/>
    </row>
    <row r="1440" spans="3:3" s="84" customFormat="1" ht="12.75">
      <c r="C1440" s="100"/>
    </row>
    <row r="1441" spans="3:3" s="84" customFormat="1" ht="12.75">
      <c r="C1441" s="100"/>
    </row>
    <row r="1442" spans="3:3" s="84" customFormat="1" ht="12.75">
      <c r="C1442" s="100"/>
    </row>
    <row r="1443" spans="3:3" s="84" customFormat="1" ht="12.75">
      <c r="C1443" s="100"/>
    </row>
    <row r="1444" spans="3:3" s="84" customFormat="1" ht="12.75">
      <c r="C1444" s="100"/>
    </row>
    <row r="1445" spans="3:3" s="84" customFormat="1" ht="12.75">
      <c r="C1445" s="100"/>
    </row>
    <row r="1446" spans="3:3" s="84" customFormat="1" ht="12.75">
      <c r="C1446" s="100"/>
    </row>
    <row r="1447" spans="3:3" s="84" customFormat="1" ht="12.75">
      <c r="C1447" s="100"/>
    </row>
    <row r="1448" spans="3:3" s="84" customFormat="1" ht="12.75">
      <c r="C1448" s="100"/>
    </row>
    <row r="1449" spans="3:3" s="84" customFormat="1" ht="12.75">
      <c r="C1449" s="100"/>
    </row>
    <row r="1450" spans="3:3" s="84" customFormat="1" ht="12.75">
      <c r="C1450" s="100"/>
    </row>
    <row r="1451" spans="3:3" s="84" customFormat="1" ht="12.75">
      <c r="C1451" s="100"/>
    </row>
    <row r="1452" spans="3:3" s="84" customFormat="1" ht="12.75">
      <c r="C1452" s="100"/>
    </row>
    <row r="1453" spans="3:3" s="84" customFormat="1" ht="12.75">
      <c r="C1453" s="100"/>
    </row>
    <row r="1454" spans="3:3" s="84" customFormat="1" ht="12.75">
      <c r="C1454" s="100"/>
    </row>
    <row r="1455" spans="3:3" s="84" customFormat="1" ht="12.75">
      <c r="C1455" s="100"/>
    </row>
    <row r="1456" spans="3:3" s="84" customFormat="1" ht="12.75">
      <c r="C1456" s="100"/>
    </row>
    <row r="1457" spans="3:3" s="84" customFormat="1" ht="12.75">
      <c r="C1457" s="100"/>
    </row>
    <row r="1458" spans="3:3" s="84" customFormat="1" ht="12.75">
      <c r="C1458" s="100"/>
    </row>
    <row r="1459" spans="3:3" s="84" customFormat="1" ht="12.75">
      <c r="C1459" s="100"/>
    </row>
    <row r="1460" spans="3:3" s="84" customFormat="1" ht="12.75">
      <c r="C1460" s="100"/>
    </row>
    <row r="1461" spans="3:3" s="84" customFormat="1" ht="12.75">
      <c r="C1461" s="100"/>
    </row>
    <row r="1462" spans="3:3" s="84" customFormat="1" ht="12.75">
      <c r="C1462" s="100"/>
    </row>
    <row r="1463" spans="3:3" s="84" customFormat="1" ht="12.75">
      <c r="C1463" s="100"/>
    </row>
    <row r="1464" spans="3:3" s="84" customFormat="1" ht="12.75">
      <c r="C1464" s="100"/>
    </row>
    <row r="1465" spans="3:3" s="84" customFormat="1" ht="12.75">
      <c r="C1465" s="100"/>
    </row>
    <row r="1466" spans="3:3" s="84" customFormat="1" ht="12.75">
      <c r="C1466" s="100"/>
    </row>
    <row r="1467" spans="3:3" s="84" customFormat="1" ht="12.75">
      <c r="C1467" s="100"/>
    </row>
    <row r="1468" spans="3:3" s="84" customFormat="1" ht="12.75">
      <c r="C1468" s="100"/>
    </row>
    <row r="1469" spans="3:3" s="84" customFormat="1" ht="12.75">
      <c r="C1469" s="100"/>
    </row>
    <row r="1470" spans="3:3" s="84" customFormat="1" ht="12.75">
      <c r="C1470" s="100"/>
    </row>
    <row r="1471" spans="3:3" s="84" customFormat="1" ht="12.75">
      <c r="C1471" s="100"/>
    </row>
    <row r="1472" spans="3:3" s="84" customFormat="1" ht="12.75">
      <c r="C1472" s="100"/>
    </row>
    <row r="1473" spans="3:3" s="84" customFormat="1" ht="12.75">
      <c r="C1473" s="100"/>
    </row>
    <row r="1474" spans="3:3" s="84" customFormat="1" ht="12.75">
      <c r="C1474" s="100"/>
    </row>
    <row r="1475" spans="3:3" s="84" customFormat="1" ht="12.75">
      <c r="C1475" s="100"/>
    </row>
    <row r="1476" spans="3:3" s="84" customFormat="1" ht="12.75">
      <c r="C1476" s="100"/>
    </row>
    <row r="1477" spans="3:3" s="84" customFormat="1" ht="12.75">
      <c r="C1477" s="100"/>
    </row>
    <row r="1478" spans="3:3" s="84" customFormat="1" ht="12.75">
      <c r="C1478" s="100"/>
    </row>
    <row r="1479" spans="3:3" s="84" customFormat="1" ht="12.75">
      <c r="C1479" s="100"/>
    </row>
    <row r="1480" spans="3:3" s="84" customFormat="1" ht="12.75">
      <c r="C1480" s="100"/>
    </row>
    <row r="1481" spans="3:3" s="84" customFormat="1" ht="12.75">
      <c r="C1481" s="100"/>
    </row>
    <row r="1482" spans="3:3" s="84" customFormat="1" ht="12.75">
      <c r="C1482" s="100"/>
    </row>
    <row r="1483" spans="3:3" s="84" customFormat="1" ht="12.75">
      <c r="C1483" s="100"/>
    </row>
    <row r="1484" spans="3:3" s="84" customFormat="1" ht="12.75">
      <c r="C1484" s="100"/>
    </row>
    <row r="1485" spans="3:3" s="84" customFormat="1" ht="12.75">
      <c r="C1485" s="100"/>
    </row>
    <row r="1486" spans="3:3" s="84" customFormat="1" ht="12.75">
      <c r="C1486" s="100"/>
    </row>
    <row r="1487" spans="3:3" s="84" customFormat="1" ht="12.75">
      <c r="C1487" s="100"/>
    </row>
    <row r="1488" spans="3:3" s="84" customFormat="1" ht="12.75">
      <c r="C1488" s="100"/>
    </row>
    <row r="1489" spans="3:3" s="84" customFormat="1" ht="12.75">
      <c r="C1489" s="100"/>
    </row>
    <row r="1490" spans="3:3" s="84" customFormat="1" ht="12.75">
      <c r="C1490" s="100"/>
    </row>
    <row r="1491" spans="3:3" s="84" customFormat="1" ht="12.75">
      <c r="C1491" s="100"/>
    </row>
    <row r="1492" spans="3:3" s="84" customFormat="1" ht="12.75">
      <c r="C1492" s="100"/>
    </row>
    <row r="1493" spans="3:3" s="84" customFormat="1" ht="12.75">
      <c r="C1493" s="100"/>
    </row>
    <row r="1494" spans="3:3" s="84" customFormat="1" ht="12.75">
      <c r="C1494" s="100"/>
    </row>
    <row r="1495" spans="3:3" s="84" customFormat="1" ht="12.75">
      <c r="C1495" s="100"/>
    </row>
    <row r="1496" spans="3:3" s="84" customFormat="1" ht="12.75">
      <c r="C1496" s="100"/>
    </row>
    <row r="1497" spans="3:3" s="84" customFormat="1" ht="12.75">
      <c r="C1497" s="100"/>
    </row>
    <row r="1498" spans="3:3" s="84" customFormat="1" ht="12.75">
      <c r="C1498" s="100"/>
    </row>
    <row r="1499" spans="3:3" s="84" customFormat="1" ht="12.75">
      <c r="C1499" s="100"/>
    </row>
    <row r="1500" spans="3:3" s="84" customFormat="1" ht="12.75">
      <c r="C1500" s="100"/>
    </row>
    <row r="1501" spans="3:3" s="84" customFormat="1" ht="12.75">
      <c r="C1501" s="100"/>
    </row>
    <row r="1502" spans="3:3" s="84" customFormat="1" ht="12.75">
      <c r="C1502" s="100"/>
    </row>
    <row r="1503" spans="3:3" s="84" customFormat="1" ht="12.75">
      <c r="C1503" s="100"/>
    </row>
    <row r="1504" spans="3:3" s="84" customFormat="1" ht="12.75">
      <c r="C1504" s="100"/>
    </row>
    <row r="1505" spans="3:3" s="84" customFormat="1" ht="12.75">
      <c r="C1505" s="100"/>
    </row>
    <row r="1506" spans="3:3" s="84" customFormat="1" ht="12.75">
      <c r="C1506" s="100"/>
    </row>
    <row r="1507" spans="3:3" s="84" customFormat="1" ht="12.75">
      <c r="C1507" s="100"/>
    </row>
    <row r="1508" spans="3:3" s="84" customFormat="1" ht="12.75">
      <c r="C1508" s="100"/>
    </row>
    <row r="1509" spans="3:3" s="84" customFormat="1" ht="12.75">
      <c r="C1509" s="100"/>
    </row>
    <row r="1510" spans="3:3" s="84" customFormat="1" ht="12.75">
      <c r="C1510" s="100"/>
    </row>
    <row r="1511" spans="3:3" s="84" customFormat="1" ht="12.75">
      <c r="C1511" s="100"/>
    </row>
    <row r="1512" spans="3:3" s="84" customFormat="1" ht="12.75">
      <c r="C1512" s="100"/>
    </row>
    <row r="1513" spans="3:3" s="84" customFormat="1" ht="12.75">
      <c r="C1513" s="100"/>
    </row>
    <row r="1514" spans="3:3" s="84" customFormat="1" ht="12.75">
      <c r="C1514" s="100"/>
    </row>
    <row r="1515" spans="3:3" s="84" customFormat="1" ht="12.75">
      <c r="C1515" s="100"/>
    </row>
    <row r="1516" spans="3:3" s="84" customFormat="1" ht="12.75">
      <c r="C1516" s="100"/>
    </row>
    <row r="1517" spans="3:3" s="84" customFormat="1" ht="12.75">
      <c r="C1517" s="100"/>
    </row>
    <row r="1518" spans="3:3" s="84" customFormat="1" ht="12.75">
      <c r="C1518" s="100"/>
    </row>
    <row r="1519" spans="3:3" s="84" customFormat="1" ht="12.75">
      <c r="C1519" s="100"/>
    </row>
    <row r="1520" spans="3:3" s="84" customFormat="1" ht="12.75">
      <c r="C1520" s="100"/>
    </row>
    <row r="1521" spans="3:3" s="84" customFormat="1" ht="12.75">
      <c r="C1521" s="100"/>
    </row>
    <row r="1522" spans="3:3" s="84" customFormat="1" ht="12.75">
      <c r="C1522" s="100"/>
    </row>
    <row r="1523" spans="3:3" s="84" customFormat="1" ht="12.75">
      <c r="C1523" s="100"/>
    </row>
    <row r="1524" spans="3:3" s="84" customFormat="1" ht="12.75">
      <c r="C1524" s="100"/>
    </row>
    <row r="1525" spans="3:3" s="84" customFormat="1" ht="12.75">
      <c r="C1525" s="100"/>
    </row>
    <row r="1526" spans="3:3" s="84" customFormat="1" ht="12.75">
      <c r="C1526" s="100"/>
    </row>
    <row r="1527" spans="3:3" s="84" customFormat="1" ht="12.75">
      <c r="C1527" s="100"/>
    </row>
    <row r="1528" spans="3:3" s="84" customFormat="1" ht="12.75">
      <c r="C1528" s="100"/>
    </row>
    <row r="1529" spans="3:3" s="84" customFormat="1" ht="12.75">
      <c r="C1529" s="100"/>
    </row>
    <row r="1530" spans="3:3" s="84" customFormat="1" ht="12.75">
      <c r="C1530" s="100"/>
    </row>
    <row r="1531" spans="3:3" s="84" customFormat="1" ht="12.75">
      <c r="C1531" s="100"/>
    </row>
    <row r="1532" spans="3:3" s="84" customFormat="1" ht="12.75">
      <c r="C1532" s="100"/>
    </row>
    <row r="1533" spans="3:3" s="84" customFormat="1" ht="12.75">
      <c r="C1533" s="100"/>
    </row>
    <row r="1534" spans="3:3" s="84" customFormat="1" ht="12.75">
      <c r="C1534" s="100"/>
    </row>
    <row r="1535" spans="3:3" s="84" customFormat="1" ht="12.75">
      <c r="C1535" s="100"/>
    </row>
    <row r="1536" spans="3:3" s="84" customFormat="1" ht="12.75">
      <c r="C1536" s="100"/>
    </row>
    <row r="1537" spans="1:6" s="84" customFormat="1" ht="12.75">
      <c r="C1537" s="100"/>
    </row>
    <row r="1538" spans="1:6" s="84" customFormat="1" ht="12.75">
      <c r="C1538" s="100"/>
    </row>
    <row r="1539" spans="1:6" s="84" customFormat="1" ht="12.75">
      <c r="C1539" s="100"/>
    </row>
    <row r="1540" spans="1:6" s="84" customFormat="1" ht="12.75">
      <c r="C1540" s="100"/>
    </row>
    <row r="1541" spans="1:6" s="84" customFormat="1" ht="12.75">
      <c r="C1541" s="100"/>
    </row>
    <row r="1542" spans="1:6" s="84" customFormat="1" ht="12.75">
      <c r="C1542" s="100"/>
    </row>
    <row r="1543" spans="1:6" s="84" customFormat="1" ht="12.75">
      <c r="C1543" s="100"/>
    </row>
    <row r="1544" spans="1:6" s="84" customFormat="1" ht="12.75">
      <c r="C1544" s="100"/>
    </row>
    <row r="1545" spans="1:6" s="84" customFormat="1" ht="12.75">
      <c r="C1545" s="100"/>
    </row>
    <row r="1546" spans="1:6" s="84" customFormat="1" ht="12.75">
      <c r="C1546" s="100"/>
    </row>
    <row r="1547" spans="1:6" ht="12.75">
      <c r="A1547" s="84"/>
      <c r="B1547" s="84"/>
      <c r="C1547" s="100"/>
      <c r="D1547" s="84"/>
      <c r="E1547" s="84"/>
      <c r="F1547" s="84"/>
    </row>
    <row r="1548" spans="1:6" ht="12.75">
      <c r="A1548" s="84"/>
      <c r="B1548" s="84"/>
      <c r="C1548" s="100"/>
      <c r="D1548" s="84"/>
      <c r="E1548" s="84"/>
      <c r="F1548" s="84"/>
    </row>
    <row r="1549" spans="1:6" ht="12.75">
      <c r="A1549" s="84"/>
      <c r="B1549" s="84"/>
      <c r="C1549" s="100"/>
      <c r="D1549" s="84"/>
      <c r="E1549" s="84"/>
      <c r="F1549" s="84"/>
    </row>
    <row r="1550" spans="1:6" ht="12.75">
      <c r="A1550" s="84"/>
      <c r="B1550" s="84"/>
      <c r="C1550" s="100"/>
      <c r="D1550" s="84"/>
      <c r="E1550" s="84"/>
      <c r="F1550" s="84"/>
    </row>
    <row r="1551" spans="1:6" ht="12.75">
      <c r="A1551" s="84"/>
      <c r="B1551" s="84"/>
      <c r="C1551" s="100"/>
      <c r="D1551" s="84"/>
      <c r="E1551" s="84"/>
      <c r="F1551" s="84"/>
    </row>
    <row r="1552" spans="1:6" ht="12.75">
      <c r="A1552" s="84"/>
      <c r="B1552" s="84"/>
      <c r="C1552" s="100"/>
      <c r="D1552" s="84"/>
      <c r="E1552" s="84"/>
      <c r="F1552" s="84"/>
    </row>
    <row r="1553" spans="1:6" ht="12.75">
      <c r="A1553" s="84"/>
      <c r="B1553" s="84"/>
      <c r="C1553" s="100"/>
      <c r="D1553" s="84"/>
      <c r="E1553" s="84"/>
      <c r="F1553" s="84"/>
    </row>
    <row r="1554" spans="1:6" ht="12.75">
      <c r="A1554" s="84"/>
      <c r="B1554" s="84"/>
      <c r="C1554" s="100"/>
      <c r="D1554" s="84"/>
      <c r="E1554" s="84"/>
      <c r="F1554" s="84"/>
    </row>
    <row r="1555" spans="1:6" ht="12.75">
      <c r="A1555" s="84"/>
      <c r="B1555" s="84"/>
      <c r="C1555" s="100"/>
      <c r="D1555" s="84"/>
      <c r="E1555" s="84"/>
      <c r="F1555" s="84"/>
    </row>
    <row r="1556" spans="1:6" ht="12.75">
      <c r="A1556" s="84"/>
      <c r="B1556" s="84"/>
      <c r="C1556" s="100"/>
      <c r="D1556" s="84"/>
      <c r="E1556" s="84"/>
      <c r="F1556" s="84"/>
    </row>
    <row r="1557" spans="1:6" ht="12.75">
      <c r="A1557" s="84"/>
      <c r="B1557" s="84"/>
      <c r="C1557" s="100"/>
      <c r="D1557" s="84"/>
      <c r="E1557" s="84"/>
      <c r="F1557" s="84"/>
    </row>
    <row r="1558" spans="1:6" ht="12.75">
      <c r="A1558" s="84"/>
      <c r="B1558" s="84"/>
      <c r="C1558" s="100"/>
      <c r="D1558" s="84"/>
      <c r="E1558" s="84"/>
      <c r="F1558" s="84"/>
    </row>
    <row r="1559" spans="1:6" ht="12.75">
      <c r="A1559" s="84"/>
      <c r="B1559" s="84"/>
      <c r="C1559" s="100"/>
      <c r="D1559" s="84"/>
      <c r="E1559" s="84"/>
      <c r="F1559" s="84"/>
    </row>
    <row r="1560" spans="1:6" ht="12.75">
      <c r="A1560" s="84"/>
      <c r="B1560" s="84"/>
      <c r="C1560" s="100"/>
      <c r="D1560" s="84"/>
      <c r="E1560" s="84"/>
      <c r="F1560" s="84"/>
    </row>
    <row r="1561" spans="1:6" ht="12.75">
      <c r="A1561" s="84"/>
      <c r="B1561" s="84"/>
      <c r="C1561" s="100"/>
      <c r="D1561" s="84"/>
      <c r="E1561" s="84"/>
      <c r="F1561" s="84"/>
    </row>
    <row r="1562" spans="1:6" ht="12.75">
      <c r="B1562" s="84"/>
      <c r="C1562" s="100"/>
      <c r="D1562" s="84"/>
      <c r="E1562" s="84"/>
      <c r="F1562" s="84"/>
    </row>
  </sheetData>
  <sheetProtection selectLockedCells="1"/>
  <mergeCells count="8">
    <mergeCell ref="A11:C11"/>
    <mergeCell ref="A20:C20"/>
    <mergeCell ref="A1:C1"/>
    <mergeCell ref="A5:F5"/>
    <mergeCell ref="A7:C7"/>
    <mergeCell ref="A8:C8"/>
    <mergeCell ref="A9:C9"/>
    <mergeCell ref="A10:C10"/>
  </mergeCells>
  <printOptions horizontalCentered="1"/>
  <pageMargins left="0.7" right="0.7" top="0.75" bottom="0.75" header="0.3" footer="0.3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24B5-6465-4A08-BD9E-0BF13B5EA0F1}">
  <dimension ref="A1:AMK74"/>
  <sheetViews>
    <sheetView tabSelected="1" zoomScale="110" zoomScaleNormal="110" workbookViewId="0">
      <selection activeCell="C29" sqref="C29"/>
    </sheetView>
  </sheetViews>
  <sheetFormatPr defaultRowHeight="12.75"/>
  <cols>
    <col min="1" max="2" width="7.7109375" style="75" customWidth="1"/>
    <col min="3" max="3" width="62.140625" style="104" customWidth="1"/>
    <col min="4" max="6" width="10.7109375" style="75" customWidth="1"/>
    <col min="7" max="1025" width="9.140625" style="75"/>
    <col min="1026" max="16384" width="9.140625" style="76"/>
  </cols>
  <sheetData>
    <row r="1" spans="1:1025" s="107" customFormat="1" ht="48" customHeight="1">
      <c r="A1" s="166" t="s">
        <v>181</v>
      </c>
      <c r="B1" s="167"/>
      <c r="C1" s="167"/>
      <c r="D1" s="105"/>
      <c r="E1" s="105"/>
      <c r="F1" s="106"/>
    </row>
    <row r="2" spans="1:1025" s="75" customFormat="1">
      <c r="A2" s="108"/>
      <c r="B2" s="109"/>
      <c r="C2" s="110"/>
      <c r="D2" s="109"/>
      <c r="E2" s="109"/>
      <c r="F2" s="111"/>
    </row>
    <row r="3" spans="1:1025" s="75" customFormat="1">
      <c r="A3" s="108"/>
      <c r="B3" s="109"/>
      <c r="C3" s="112"/>
      <c r="D3" s="109"/>
      <c r="E3" s="109"/>
      <c r="F3" s="111"/>
    </row>
    <row r="4" spans="1:1025" s="75" customFormat="1">
      <c r="A4" s="108"/>
      <c r="B4" s="109"/>
      <c r="C4" s="112"/>
      <c r="D4" s="109"/>
      <c r="E4" s="109"/>
      <c r="F4" s="111"/>
    </row>
    <row r="5" spans="1:1025" s="75" customFormat="1">
      <c r="A5" s="108"/>
      <c r="B5" s="109"/>
      <c r="C5" s="110"/>
      <c r="D5" s="109"/>
      <c r="E5" s="109"/>
      <c r="F5" s="111"/>
    </row>
    <row r="6" spans="1:1025">
      <c r="A6" s="168" t="s">
        <v>205</v>
      </c>
      <c r="B6" s="169"/>
      <c r="C6" s="169"/>
      <c r="D6" s="110"/>
      <c r="E6" s="110"/>
      <c r="F6" s="113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</row>
    <row r="7" spans="1:1025">
      <c r="A7" s="108"/>
      <c r="B7" s="109"/>
      <c r="C7" s="114"/>
      <c r="D7" s="110"/>
      <c r="E7" s="110"/>
      <c r="F7" s="113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</row>
    <row r="8" spans="1:1025">
      <c r="A8" s="170" t="s">
        <v>206</v>
      </c>
      <c r="B8" s="171"/>
      <c r="C8" s="171"/>
      <c r="D8" s="171"/>
      <c r="E8" s="171"/>
      <c r="F8" s="172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</row>
    <row r="9" spans="1:1025" s="119" customFormat="1" ht="48.75">
      <c r="A9" s="115" t="s">
        <v>183</v>
      </c>
      <c r="B9" s="116" t="s">
        <v>184</v>
      </c>
      <c r="C9" s="117" t="s">
        <v>185</v>
      </c>
      <c r="D9" s="116" t="s">
        <v>207</v>
      </c>
      <c r="E9" s="117" t="s">
        <v>208</v>
      </c>
      <c r="F9" s="118" t="s">
        <v>209</v>
      </c>
      <c r="AMK9" s="120"/>
    </row>
    <row r="10" spans="1:1025" s="84" customFormat="1">
      <c r="A10" s="151" t="s">
        <v>189</v>
      </c>
      <c r="B10" s="152"/>
      <c r="C10" s="152"/>
      <c r="D10" s="82"/>
      <c r="E10" s="121"/>
      <c r="F10" s="122"/>
    </row>
    <row r="11" spans="1:1025" s="84" customFormat="1">
      <c r="A11" s="151" t="s">
        <v>190</v>
      </c>
      <c r="B11" s="152"/>
      <c r="C11" s="153"/>
      <c r="D11" s="123">
        <f>D12</f>
        <v>700000</v>
      </c>
      <c r="E11" s="123">
        <f>E12</f>
        <v>16318.630000000001</v>
      </c>
      <c r="F11" s="124">
        <f t="shared" ref="F11:F15" si="0">E11/D11</f>
        <v>2.3312328571428571E-2</v>
      </c>
    </row>
    <row r="12" spans="1:1025" s="84" customFormat="1">
      <c r="A12" s="151" t="s">
        <v>191</v>
      </c>
      <c r="B12" s="152"/>
      <c r="C12" s="153"/>
      <c r="D12" s="123">
        <f>D13</f>
        <v>700000</v>
      </c>
      <c r="E12" s="123">
        <f>E13</f>
        <v>16318.630000000001</v>
      </c>
      <c r="F12" s="124">
        <f t="shared" si="0"/>
        <v>2.3312328571428571E-2</v>
      </c>
    </row>
    <row r="13" spans="1:1025" s="84" customFormat="1">
      <c r="A13" s="151" t="s">
        <v>210</v>
      </c>
      <c r="B13" s="152"/>
      <c r="C13" s="153"/>
      <c r="D13" s="123">
        <f>D14+D56</f>
        <v>700000</v>
      </c>
      <c r="E13" s="123">
        <f>E14+E56</f>
        <v>16318.630000000001</v>
      </c>
      <c r="F13" s="124">
        <f t="shared" si="0"/>
        <v>2.3312328571428571E-2</v>
      </c>
    </row>
    <row r="14" spans="1:1025" s="84" customFormat="1">
      <c r="A14" s="151" t="s">
        <v>211</v>
      </c>
      <c r="B14" s="152"/>
      <c r="C14" s="153"/>
      <c r="D14" s="123">
        <f>D15</f>
        <v>540000</v>
      </c>
      <c r="E14" s="123">
        <f>E15</f>
        <v>16318.630000000001</v>
      </c>
      <c r="F14" s="124">
        <f t="shared" si="0"/>
        <v>3.0219685185185186E-2</v>
      </c>
    </row>
    <row r="15" spans="1:1025" s="84" customFormat="1">
      <c r="A15" s="125"/>
      <c r="B15" s="126">
        <v>3</v>
      </c>
      <c r="C15" s="127" t="s">
        <v>212</v>
      </c>
      <c r="D15" s="123">
        <f>D16+D25+D52</f>
        <v>540000</v>
      </c>
      <c r="E15" s="123">
        <f>E16+E25+E52</f>
        <v>16318.630000000001</v>
      </c>
      <c r="F15" s="124">
        <f t="shared" si="0"/>
        <v>3.0219685185185186E-2</v>
      </c>
    </row>
    <row r="16" spans="1:1025" s="84" customFormat="1">
      <c r="A16" s="125"/>
      <c r="B16" s="126">
        <v>31</v>
      </c>
      <c r="C16" s="127" t="s">
        <v>213</v>
      </c>
      <c r="D16" s="123">
        <f>D17+D19+D21</f>
        <v>0</v>
      </c>
      <c r="E16" s="123">
        <f>E17+E19+E21</f>
        <v>0</v>
      </c>
      <c r="F16" s="124">
        <v>0</v>
      </c>
    </row>
    <row r="17" spans="1:1024" s="84" customFormat="1">
      <c r="A17" s="125"/>
      <c r="B17" s="126">
        <v>311</v>
      </c>
      <c r="C17" s="127" t="s">
        <v>214</v>
      </c>
      <c r="D17" s="123">
        <f>SUM(D18:D18)</f>
        <v>0</v>
      </c>
      <c r="E17" s="123">
        <f>SUM(E18:E18)</f>
        <v>0</v>
      </c>
      <c r="F17" s="124">
        <v>0</v>
      </c>
    </row>
    <row r="18" spans="1:1024" s="84" customFormat="1">
      <c r="A18" s="128"/>
      <c r="B18" s="129">
        <v>3111</v>
      </c>
      <c r="C18" s="130" t="s">
        <v>17</v>
      </c>
      <c r="D18" s="131">
        <v>0</v>
      </c>
      <c r="E18" s="131">
        <v>0</v>
      </c>
      <c r="F18" s="132">
        <v>0</v>
      </c>
    </row>
    <row r="19" spans="1:1024" s="84" customFormat="1">
      <c r="A19" s="128"/>
      <c r="B19" s="126">
        <v>312</v>
      </c>
      <c r="C19" s="127" t="s">
        <v>215</v>
      </c>
      <c r="D19" s="123">
        <f>D20</f>
        <v>0</v>
      </c>
      <c r="E19" s="123">
        <f>E20</f>
        <v>0</v>
      </c>
      <c r="F19" s="124">
        <v>0</v>
      </c>
    </row>
    <row r="20" spans="1:1024" s="84" customFormat="1">
      <c r="A20" s="125"/>
      <c r="B20" s="129">
        <v>3121</v>
      </c>
      <c r="C20" s="130" t="s">
        <v>28</v>
      </c>
      <c r="D20" s="131">
        <v>0</v>
      </c>
      <c r="E20" s="131">
        <v>0</v>
      </c>
      <c r="F20" s="132">
        <v>0</v>
      </c>
    </row>
    <row r="21" spans="1:1024" s="84" customFormat="1">
      <c r="A21" s="128"/>
      <c r="B21" s="126">
        <v>313</v>
      </c>
      <c r="C21" s="127" t="s">
        <v>216</v>
      </c>
      <c r="D21" s="123">
        <f>SUM(D22:D24)</f>
        <v>0</v>
      </c>
      <c r="E21" s="123">
        <f>SUM(E22:E24)</f>
        <v>0</v>
      </c>
      <c r="F21" s="124">
        <v>0</v>
      </c>
    </row>
    <row r="22" spans="1:1024" s="84" customFormat="1">
      <c r="A22" s="128"/>
      <c r="B22" s="129">
        <v>3131</v>
      </c>
      <c r="C22" s="130" t="s">
        <v>36</v>
      </c>
      <c r="D22" s="131">
        <v>0</v>
      </c>
      <c r="E22" s="131">
        <v>0</v>
      </c>
      <c r="F22" s="132">
        <v>0</v>
      </c>
    </row>
    <row r="23" spans="1:1024" s="84" customFormat="1">
      <c r="A23" s="128"/>
      <c r="B23" s="129">
        <v>3132</v>
      </c>
      <c r="C23" s="130" t="s">
        <v>40</v>
      </c>
      <c r="D23" s="131">
        <v>0</v>
      </c>
      <c r="E23" s="131">
        <v>0</v>
      </c>
      <c r="F23" s="132">
        <v>0</v>
      </c>
    </row>
    <row r="24" spans="1:1024" s="84" customFormat="1">
      <c r="A24" s="125"/>
      <c r="B24" s="129">
        <v>3133</v>
      </c>
      <c r="C24" s="130" t="s">
        <v>217</v>
      </c>
      <c r="D24" s="131">
        <v>0</v>
      </c>
      <c r="E24" s="131">
        <v>0</v>
      </c>
      <c r="F24" s="132">
        <v>0</v>
      </c>
    </row>
    <row r="25" spans="1:1024">
      <c r="A25" s="125"/>
      <c r="B25" s="126">
        <v>32</v>
      </c>
      <c r="C25" s="127" t="s">
        <v>218</v>
      </c>
      <c r="D25" s="123">
        <f>D26+D30+D37+D46</f>
        <v>539000</v>
      </c>
      <c r="E25" s="123">
        <f>E26+E30+E37+E46</f>
        <v>16318.630000000001</v>
      </c>
      <c r="F25" s="124">
        <f>E25/D25</f>
        <v>3.0275751391465679E-2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  <c r="NO25" s="76"/>
      <c r="NP25" s="76"/>
      <c r="NQ25" s="76"/>
      <c r="NR25" s="76"/>
      <c r="NS25" s="76"/>
      <c r="NT25" s="76"/>
      <c r="NU25" s="76"/>
      <c r="NV25" s="76"/>
      <c r="NW25" s="76"/>
      <c r="NX25" s="76"/>
      <c r="NY25" s="76"/>
      <c r="NZ25" s="76"/>
      <c r="OA25" s="76"/>
      <c r="OB25" s="76"/>
      <c r="OC25" s="76"/>
      <c r="OD25" s="76"/>
      <c r="OE25" s="76"/>
      <c r="OF25" s="76"/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6"/>
      <c r="PA25" s="76"/>
      <c r="PB25" s="76"/>
      <c r="PC25" s="76"/>
      <c r="PD25" s="76"/>
      <c r="PE25" s="76"/>
      <c r="PF25" s="76"/>
      <c r="PG25" s="76"/>
      <c r="PH25" s="76"/>
      <c r="PI25" s="76"/>
      <c r="PJ25" s="76"/>
      <c r="PK25" s="76"/>
      <c r="PL25" s="76"/>
      <c r="PM25" s="76"/>
      <c r="PN25" s="76"/>
      <c r="PO25" s="76"/>
      <c r="PP25" s="76"/>
      <c r="PQ25" s="76"/>
      <c r="PR25" s="76"/>
      <c r="PS25" s="76"/>
      <c r="PT25" s="76"/>
      <c r="PU25" s="76"/>
      <c r="PV25" s="76"/>
      <c r="PW25" s="76"/>
      <c r="PX25" s="76"/>
      <c r="PY25" s="76"/>
      <c r="PZ25" s="76"/>
      <c r="QA25" s="76"/>
      <c r="QB25" s="76"/>
      <c r="QC25" s="76"/>
      <c r="QD25" s="76"/>
      <c r="QE25" s="76"/>
      <c r="QF25" s="76"/>
      <c r="QG25" s="76"/>
      <c r="QH25" s="76"/>
      <c r="QI25" s="76"/>
      <c r="QJ25" s="76"/>
      <c r="QK25" s="76"/>
      <c r="QL25" s="76"/>
      <c r="QM25" s="76"/>
      <c r="QN25" s="76"/>
      <c r="QO25" s="76"/>
      <c r="QP25" s="76"/>
      <c r="QQ25" s="76"/>
      <c r="QR25" s="76"/>
      <c r="QS25" s="76"/>
      <c r="QT25" s="76"/>
      <c r="QU25" s="76"/>
      <c r="QV25" s="76"/>
      <c r="QW25" s="76"/>
      <c r="QX25" s="76"/>
      <c r="QY25" s="76"/>
      <c r="QZ25" s="76"/>
      <c r="RA25" s="76"/>
      <c r="RB25" s="76"/>
      <c r="RC25" s="76"/>
      <c r="RD25" s="76"/>
      <c r="RE25" s="76"/>
      <c r="RF25" s="76"/>
      <c r="RG25" s="76"/>
      <c r="RH25" s="76"/>
      <c r="RI25" s="76"/>
      <c r="RJ25" s="76"/>
      <c r="RK25" s="76"/>
      <c r="RL25" s="76"/>
      <c r="RM25" s="76"/>
      <c r="RN25" s="76"/>
      <c r="RO25" s="76"/>
      <c r="RP25" s="76"/>
      <c r="RQ25" s="76"/>
      <c r="RR25" s="76"/>
      <c r="RS25" s="76"/>
      <c r="RT25" s="76"/>
      <c r="RU25" s="76"/>
      <c r="RV25" s="76"/>
      <c r="RW25" s="76"/>
      <c r="RX25" s="76"/>
      <c r="RY25" s="76"/>
      <c r="RZ25" s="76"/>
      <c r="SA25" s="76"/>
      <c r="SB25" s="76"/>
      <c r="SC25" s="76"/>
      <c r="SD25" s="76"/>
      <c r="SE25" s="76"/>
      <c r="SF25" s="76"/>
      <c r="SG25" s="76"/>
      <c r="SH25" s="76"/>
      <c r="SI25" s="76"/>
      <c r="SJ25" s="76"/>
      <c r="SK25" s="76"/>
      <c r="SL25" s="76"/>
      <c r="SM25" s="76"/>
      <c r="SN25" s="76"/>
      <c r="SO25" s="76"/>
      <c r="SP25" s="76"/>
      <c r="SQ25" s="76"/>
      <c r="SR25" s="76"/>
      <c r="SS25" s="76"/>
      <c r="ST25" s="76"/>
      <c r="SU25" s="76"/>
      <c r="SV25" s="76"/>
      <c r="SW25" s="76"/>
      <c r="SX25" s="76"/>
      <c r="SY25" s="76"/>
      <c r="SZ25" s="76"/>
      <c r="TA25" s="76"/>
      <c r="TB25" s="76"/>
      <c r="TC25" s="76"/>
      <c r="TD25" s="76"/>
      <c r="TE25" s="76"/>
      <c r="TF25" s="76"/>
      <c r="TG25" s="76"/>
      <c r="TH25" s="76"/>
      <c r="TI25" s="76"/>
      <c r="TJ25" s="76"/>
      <c r="TK25" s="76"/>
      <c r="TL25" s="76"/>
      <c r="TM25" s="76"/>
      <c r="TN25" s="76"/>
      <c r="TO25" s="76"/>
      <c r="TP25" s="76"/>
      <c r="TQ25" s="76"/>
      <c r="TR25" s="76"/>
      <c r="TS25" s="76"/>
      <c r="TT25" s="76"/>
      <c r="TU25" s="76"/>
      <c r="TV25" s="76"/>
      <c r="TW25" s="76"/>
      <c r="TX25" s="76"/>
      <c r="TY25" s="76"/>
      <c r="TZ25" s="76"/>
      <c r="UA25" s="76"/>
      <c r="UB25" s="76"/>
      <c r="UC25" s="76"/>
      <c r="UD25" s="76"/>
      <c r="UE25" s="76"/>
      <c r="UF25" s="76"/>
      <c r="UG25" s="76"/>
      <c r="UH25" s="76"/>
      <c r="UI25" s="76"/>
      <c r="UJ25" s="76"/>
      <c r="UK25" s="76"/>
      <c r="UL25" s="76"/>
      <c r="UM25" s="76"/>
      <c r="UN25" s="76"/>
      <c r="UO25" s="76"/>
      <c r="UP25" s="76"/>
      <c r="UQ25" s="76"/>
      <c r="UR25" s="76"/>
      <c r="US25" s="76"/>
      <c r="UT25" s="76"/>
      <c r="UU25" s="76"/>
      <c r="UV25" s="76"/>
      <c r="UW25" s="76"/>
      <c r="UX25" s="76"/>
      <c r="UY25" s="76"/>
      <c r="UZ25" s="76"/>
      <c r="VA25" s="76"/>
      <c r="VB25" s="76"/>
      <c r="VC25" s="76"/>
      <c r="VD25" s="76"/>
      <c r="VE25" s="76"/>
      <c r="VF25" s="76"/>
      <c r="VG25" s="76"/>
      <c r="VH25" s="76"/>
      <c r="VI25" s="76"/>
      <c r="VJ25" s="76"/>
      <c r="VK25" s="76"/>
      <c r="VL25" s="76"/>
      <c r="VM25" s="76"/>
      <c r="VN25" s="76"/>
      <c r="VO25" s="76"/>
      <c r="VP25" s="76"/>
      <c r="VQ25" s="76"/>
      <c r="VR25" s="76"/>
      <c r="VS25" s="76"/>
      <c r="VT25" s="76"/>
      <c r="VU25" s="76"/>
      <c r="VV25" s="76"/>
      <c r="VW25" s="76"/>
      <c r="VX25" s="76"/>
      <c r="VY25" s="76"/>
      <c r="VZ25" s="76"/>
      <c r="WA25" s="76"/>
      <c r="WB25" s="76"/>
      <c r="WC25" s="76"/>
      <c r="WD25" s="76"/>
      <c r="WE25" s="76"/>
      <c r="WF25" s="76"/>
      <c r="WG25" s="76"/>
      <c r="WH25" s="76"/>
      <c r="WI25" s="76"/>
      <c r="WJ25" s="76"/>
      <c r="WK25" s="76"/>
      <c r="WL25" s="76"/>
      <c r="WM25" s="76"/>
      <c r="WN25" s="76"/>
      <c r="WO25" s="76"/>
      <c r="WP25" s="76"/>
      <c r="WQ25" s="76"/>
      <c r="WR25" s="76"/>
      <c r="WS25" s="76"/>
      <c r="WT25" s="76"/>
      <c r="WU25" s="76"/>
      <c r="WV25" s="76"/>
      <c r="WW25" s="76"/>
      <c r="WX25" s="76"/>
      <c r="WY25" s="76"/>
      <c r="WZ25" s="76"/>
      <c r="XA25" s="76"/>
      <c r="XB25" s="76"/>
      <c r="XC25" s="76"/>
      <c r="XD25" s="76"/>
      <c r="XE25" s="76"/>
      <c r="XF25" s="76"/>
      <c r="XG25" s="76"/>
      <c r="XH25" s="76"/>
      <c r="XI25" s="76"/>
      <c r="XJ25" s="76"/>
      <c r="XK25" s="76"/>
      <c r="XL25" s="76"/>
      <c r="XM25" s="76"/>
      <c r="XN25" s="76"/>
      <c r="XO25" s="76"/>
      <c r="XP25" s="76"/>
      <c r="XQ25" s="76"/>
      <c r="XR25" s="76"/>
      <c r="XS25" s="76"/>
      <c r="XT25" s="76"/>
      <c r="XU25" s="76"/>
      <c r="XV25" s="76"/>
      <c r="XW25" s="76"/>
      <c r="XX25" s="76"/>
      <c r="XY25" s="76"/>
      <c r="XZ25" s="76"/>
      <c r="YA25" s="76"/>
      <c r="YB25" s="76"/>
      <c r="YC25" s="76"/>
      <c r="YD25" s="76"/>
      <c r="YE25" s="76"/>
      <c r="YF25" s="76"/>
      <c r="YG25" s="76"/>
      <c r="YH25" s="76"/>
      <c r="YI25" s="76"/>
      <c r="YJ25" s="76"/>
      <c r="YK25" s="76"/>
      <c r="YL25" s="76"/>
      <c r="YM25" s="76"/>
      <c r="YN25" s="76"/>
      <c r="YO25" s="76"/>
      <c r="YP25" s="76"/>
      <c r="YQ25" s="76"/>
      <c r="YR25" s="76"/>
      <c r="YS25" s="76"/>
      <c r="YT25" s="76"/>
      <c r="YU25" s="76"/>
      <c r="YV25" s="76"/>
      <c r="YW25" s="76"/>
      <c r="YX25" s="76"/>
      <c r="YY25" s="76"/>
      <c r="YZ25" s="76"/>
      <c r="ZA25" s="76"/>
      <c r="ZB25" s="76"/>
      <c r="ZC25" s="76"/>
      <c r="ZD25" s="76"/>
      <c r="ZE25" s="76"/>
      <c r="ZF25" s="76"/>
      <c r="ZG25" s="76"/>
      <c r="ZH25" s="76"/>
      <c r="ZI25" s="76"/>
      <c r="ZJ25" s="76"/>
      <c r="ZK25" s="76"/>
      <c r="ZL25" s="76"/>
      <c r="ZM25" s="76"/>
      <c r="ZN25" s="76"/>
      <c r="ZO25" s="76"/>
      <c r="ZP25" s="76"/>
      <c r="ZQ25" s="76"/>
      <c r="ZR25" s="76"/>
      <c r="ZS25" s="76"/>
      <c r="ZT25" s="76"/>
      <c r="ZU25" s="76"/>
      <c r="ZV25" s="76"/>
      <c r="ZW25" s="76"/>
      <c r="ZX25" s="76"/>
      <c r="ZY25" s="76"/>
      <c r="ZZ25" s="76"/>
      <c r="AAA25" s="76"/>
      <c r="AAB25" s="76"/>
      <c r="AAC25" s="76"/>
      <c r="AAD25" s="76"/>
      <c r="AAE25" s="76"/>
      <c r="AAF25" s="76"/>
      <c r="AAG25" s="76"/>
      <c r="AAH25" s="76"/>
      <c r="AAI25" s="76"/>
      <c r="AAJ25" s="76"/>
      <c r="AAK25" s="76"/>
      <c r="AAL25" s="76"/>
      <c r="AAM25" s="76"/>
      <c r="AAN25" s="76"/>
      <c r="AAO25" s="76"/>
      <c r="AAP25" s="76"/>
      <c r="AAQ25" s="76"/>
      <c r="AAR25" s="76"/>
      <c r="AAS25" s="76"/>
      <c r="AAT25" s="76"/>
      <c r="AAU25" s="76"/>
      <c r="AAV25" s="76"/>
      <c r="AAW25" s="76"/>
      <c r="AAX25" s="76"/>
      <c r="AAY25" s="76"/>
      <c r="AAZ25" s="76"/>
      <c r="ABA25" s="76"/>
      <c r="ABB25" s="76"/>
      <c r="ABC25" s="76"/>
      <c r="ABD25" s="76"/>
      <c r="ABE25" s="76"/>
      <c r="ABF25" s="76"/>
      <c r="ABG25" s="76"/>
      <c r="ABH25" s="76"/>
      <c r="ABI25" s="76"/>
      <c r="ABJ25" s="76"/>
      <c r="ABK25" s="76"/>
      <c r="ABL25" s="76"/>
      <c r="ABM25" s="76"/>
      <c r="ABN25" s="76"/>
      <c r="ABO25" s="76"/>
      <c r="ABP25" s="76"/>
      <c r="ABQ25" s="76"/>
      <c r="ABR25" s="76"/>
      <c r="ABS25" s="76"/>
      <c r="ABT25" s="76"/>
      <c r="ABU25" s="76"/>
      <c r="ABV25" s="76"/>
      <c r="ABW25" s="76"/>
      <c r="ABX25" s="76"/>
      <c r="ABY25" s="76"/>
      <c r="ABZ25" s="76"/>
      <c r="ACA25" s="76"/>
      <c r="ACB25" s="76"/>
      <c r="ACC25" s="76"/>
      <c r="ACD25" s="76"/>
      <c r="ACE25" s="76"/>
      <c r="ACF25" s="76"/>
      <c r="ACG25" s="76"/>
      <c r="ACH25" s="76"/>
      <c r="ACI25" s="76"/>
      <c r="ACJ25" s="76"/>
      <c r="ACK25" s="76"/>
      <c r="ACL25" s="76"/>
      <c r="ACM25" s="76"/>
      <c r="ACN25" s="76"/>
      <c r="ACO25" s="76"/>
      <c r="ACP25" s="76"/>
      <c r="ACQ25" s="76"/>
      <c r="ACR25" s="76"/>
      <c r="ACS25" s="76"/>
      <c r="ACT25" s="76"/>
      <c r="ACU25" s="76"/>
      <c r="ACV25" s="76"/>
      <c r="ACW25" s="76"/>
      <c r="ACX25" s="76"/>
      <c r="ACY25" s="76"/>
      <c r="ACZ25" s="76"/>
      <c r="ADA25" s="76"/>
      <c r="ADB25" s="76"/>
      <c r="ADC25" s="76"/>
      <c r="ADD25" s="76"/>
      <c r="ADE25" s="76"/>
      <c r="ADF25" s="76"/>
      <c r="ADG25" s="76"/>
      <c r="ADH25" s="76"/>
      <c r="ADI25" s="76"/>
      <c r="ADJ25" s="76"/>
      <c r="ADK25" s="76"/>
      <c r="ADL25" s="76"/>
      <c r="ADM25" s="76"/>
      <c r="ADN25" s="76"/>
      <c r="ADO25" s="76"/>
      <c r="ADP25" s="76"/>
      <c r="ADQ25" s="76"/>
      <c r="ADR25" s="76"/>
      <c r="ADS25" s="76"/>
      <c r="ADT25" s="76"/>
      <c r="ADU25" s="76"/>
      <c r="ADV25" s="76"/>
      <c r="ADW25" s="76"/>
      <c r="ADX25" s="76"/>
      <c r="ADY25" s="76"/>
      <c r="ADZ25" s="76"/>
      <c r="AEA25" s="76"/>
      <c r="AEB25" s="76"/>
      <c r="AEC25" s="76"/>
      <c r="AED25" s="76"/>
      <c r="AEE25" s="76"/>
      <c r="AEF25" s="76"/>
      <c r="AEG25" s="76"/>
      <c r="AEH25" s="76"/>
      <c r="AEI25" s="76"/>
      <c r="AEJ25" s="76"/>
      <c r="AEK25" s="76"/>
      <c r="AEL25" s="76"/>
      <c r="AEM25" s="76"/>
      <c r="AEN25" s="76"/>
      <c r="AEO25" s="76"/>
      <c r="AEP25" s="76"/>
      <c r="AEQ25" s="76"/>
      <c r="AER25" s="76"/>
      <c r="AES25" s="76"/>
      <c r="AET25" s="76"/>
      <c r="AEU25" s="76"/>
      <c r="AEV25" s="76"/>
      <c r="AEW25" s="76"/>
      <c r="AEX25" s="76"/>
      <c r="AEY25" s="76"/>
      <c r="AEZ25" s="76"/>
      <c r="AFA25" s="76"/>
      <c r="AFB25" s="76"/>
      <c r="AFC25" s="76"/>
      <c r="AFD25" s="76"/>
      <c r="AFE25" s="76"/>
      <c r="AFF25" s="76"/>
      <c r="AFG25" s="76"/>
      <c r="AFH25" s="76"/>
      <c r="AFI25" s="76"/>
      <c r="AFJ25" s="76"/>
      <c r="AFK25" s="76"/>
      <c r="AFL25" s="76"/>
      <c r="AFM25" s="76"/>
      <c r="AFN25" s="76"/>
      <c r="AFO25" s="76"/>
      <c r="AFP25" s="76"/>
      <c r="AFQ25" s="76"/>
      <c r="AFR25" s="76"/>
      <c r="AFS25" s="76"/>
      <c r="AFT25" s="76"/>
      <c r="AFU25" s="76"/>
      <c r="AFV25" s="76"/>
      <c r="AFW25" s="76"/>
      <c r="AFX25" s="76"/>
      <c r="AFY25" s="76"/>
      <c r="AFZ25" s="76"/>
      <c r="AGA25" s="76"/>
      <c r="AGB25" s="76"/>
      <c r="AGC25" s="76"/>
      <c r="AGD25" s="76"/>
      <c r="AGE25" s="76"/>
      <c r="AGF25" s="76"/>
      <c r="AGG25" s="76"/>
      <c r="AGH25" s="76"/>
      <c r="AGI25" s="76"/>
      <c r="AGJ25" s="76"/>
      <c r="AGK25" s="76"/>
      <c r="AGL25" s="76"/>
      <c r="AGM25" s="76"/>
      <c r="AGN25" s="76"/>
      <c r="AGO25" s="76"/>
      <c r="AGP25" s="76"/>
      <c r="AGQ25" s="76"/>
      <c r="AGR25" s="76"/>
      <c r="AGS25" s="76"/>
      <c r="AGT25" s="76"/>
      <c r="AGU25" s="76"/>
      <c r="AGV25" s="76"/>
      <c r="AGW25" s="76"/>
      <c r="AGX25" s="76"/>
      <c r="AGY25" s="76"/>
      <c r="AGZ25" s="76"/>
      <c r="AHA25" s="76"/>
      <c r="AHB25" s="76"/>
      <c r="AHC25" s="76"/>
      <c r="AHD25" s="76"/>
      <c r="AHE25" s="76"/>
      <c r="AHF25" s="76"/>
      <c r="AHG25" s="76"/>
      <c r="AHH25" s="76"/>
      <c r="AHI25" s="76"/>
      <c r="AHJ25" s="76"/>
      <c r="AHK25" s="76"/>
      <c r="AHL25" s="76"/>
      <c r="AHM25" s="76"/>
      <c r="AHN25" s="76"/>
      <c r="AHO25" s="76"/>
      <c r="AHP25" s="76"/>
      <c r="AHQ25" s="76"/>
      <c r="AHR25" s="76"/>
      <c r="AHS25" s="76"/>
      <c r="AHT25" s="76"/>
      <c r="AHU25" s="76"/>
      <c r="AHV25" s="76"/>
      <c r="AHW25" s="76"/>
      <c r="AHX25" s="76"/>
      <c r="AHY25" s="76"/>
      <c r="AHZ25" s="76"/>
      <c r="AIA25" s="76"/>
      <c r="AIB25" s="76"/>
      <c r="AIC25" s="76"/>
      <c r="AID25" s="76"/>
      <c r="AIE25" s="76"/>
      <c r="AIF25" s="76"/>
      <c r="AIG25" s="76"/>
      <c r="AIH25" s="76"/>
      <c r="AII25" s="76"/>
      <c r="AIJ25" s="76"/>
      <c r="AIK25" s="76"/>
      <c r="AIL25" s="76"/>
      <c r="AIM25" s="76"/>
      <c r="AIN25" s="76"/>
      <c r="AIO25" s="76"/>
      <c r="AIP25" s="76"/>
      <c r="AIQ25" s="76"/>
      <c r="AIR25" s="76"/>
      <c r="AIS25" s="76"/>
      <c r="AIT25" s="76"/>
      <c r="AIU25" s="76"/>
      <c r="AIV25" s="76"/>
      <c r="AIW25" s="76"/>
      <c r="AIX25" s="76"/>
      <c r="AIY25" s="76"/>
      <c r="AIZ25" s="76"/>
      <c r="AJA25" s="76"/>
      <c r="AJB25" s="76"/>
      <c r="AJC25" s="76"/>
      <c r="AJD25" s="76"/>
      <c r="AJE25" s="76"/>
      <c r="AJF25" s="76"/>
      <c r="AJG25" s="76"/>
      <c r="AJH25" s="76"/>
      <c r="AJI25" s="76"/>
      <c r="AJJ25" s="76"/>
      <c r="AJK25" s="76"/>
      <c r="AJL25" s="76"/>
      <c r="AJM25" s="76"/>
      <c r="AJN25" s="76"/>
      <c r="AJO25" s="76"/>
      <c r="AJP25" s="76"/>
      <c r="AJQ25" s="76"/>
      <c r="AJR25" s="76"/>
      <c r="AJS25" s="76"/>
      <c r="AJT25" s="76"/>
      <c r="AJU25" s="76"/>
      <c r="AJV25" s="76"/>
      <c r="AJW25" s="76"/>
      <c r="AJX25" s="76"/>
      <c r="AJY25" s="76"/>
      <c r="AJZ25" s="76"/>
      <c r="AKA25" s="76"/>
      <c r="AKB25" s="76"/>
      <c r="AKC25" s="76"/>
      <c r="AKD25" s="76"/>
      <c r="AKE25" s="76"/>
      <c r="AKF25" s="76"/>
      <c r="AKG25" s="76"/>
      <c r="AKH25" s="76"/>
      <c r="AKI25" s="76"/>
      <c r="AKJ25" s="76"/>
      <c r="AKK25" s="76"/>
      <c r="AKL25" s="76"/>
      <c r="AKM25" s="76"/>
      <c r="AKN25" s="76"/>
      <c r="AKO25" s="76"/>
      <c r="AKP25" s="76"/>
      <c r="AKQ25" s="76"/>
      <c r="AKR25" s="76"/>
      <c r="AKS25" s="76"/>
      <c r="AKT25" s="76"/>
      <c r="AKU25" s="76"/>
      <c r="AKV25" s="76"/>
      <c r="AKW25" s="76"/>
      <c r="AKX25" s="76"/>
      <c r="AKY25" s="76"/>
      <c r="AKZ25" s="76"/>
      <c r="ALA25" s="76"/>
      <c r="ALB25" s="76"/>
      <c r="ALC25" s="76"/>
      <c r="ALD25" s="76"/>
      <c r="ALE25" s="76"/>
      <c r="ALF25" s="76"/>
      <c r="ALG25" s="76"/>
      <c r="ALH25" s="76"/>
      <c r="ALI25" s="76"/>
      <c r="ALJ25" s="76"/>
      <c r="ALK25" s="76"/>
      <c r="ALL25" s="76"/>
      <c r="ALM25" s="76"/>
      <c r="ALN25" s="76"/>
      <c r="ALO25" s="76"/>
      <c r="ALP25" s="76"/>
      <c r="ALQ25" s="76"/>
      <c r="ALR25" s="76"/>
      <c r="ALS25" s="76"/>
      <c r="ALT25" s="76"/>
      <c r="ALU25" s="76"/>
      <c r="ALV25" s="76"/>
      <c r="ALW25" s="76"/>
      <c r="ALX25" s="76"/>
      <c r="ALY25" s="76"/>
      <c r="ALZ25" s="76"/>
      <c r="AMA25" s="76"/>
      <c r="AMB25" s="76"/>
      <c r="AMC25" s="76"/>
      <c r="AMD25" s="76"/>
      <c r="AME25" s="76"/>
      <c r="AMF25" s="76"/>
      <c r="AMG25" s="76"/>
      <c r="AMH25" s="76"/>
      <c r="AMI25" s="76"/>
      <c r="AMJ25" s="76"/>
    </row>
    <row r="26" spans="1:1024" ht="13.5">
      <c r="A26" s="128"/>
      <c r="B26" s="126">
        <v>321</v>
      </c>
      <c r="C26" s="127" t="s">
        <v>219</v>
      </c>
      <c r="D26" s="123">
        <f>SUM(D27:D29)</f>
        <v>2000</v>
      </c>
      <c r="E26" s="123">
        <f>SUM(E27:E29)</f>
        <v>0</v>
      </c>
      <c r="F26" s="124">
        <f>E26/D26</f>
        <v>0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  <c r="NO26" s="76"/>
      <c r="NP26" s="76"/>
      <c r="NQ26" s="76"/>
      <c r="NR26" s="76"/>
      <c r="NS26" s="76"/>
      <c r="NT26" s="76"/>
      <c r="NU26" s="76"/>
      <c r="NV26" s="76"/>
      <c r="NW26" s="76"/>
      <c r="NX26" s="76"/>
      <c r="NY26" s="76"/>
      <c r="NZ26" s="76"/>
      <c r="OA26" s="76"/>
      <c r="OB26" s="76"/>
      <c r="OC26" s="76"/>
      <c r="OD26" s="76"/>
      <c r="OE26" s="76"/>
      <c r="OF26" s="76"/>
      <c r="OG26" s="76"/>
      <c r="OH26" s="76"/>
      <c r="OI26" s="76"/>
      <c r="OJ26" s="76"/>
      <c r="OK26" s="76"/>
      <c r="OL26" s="76"/>
      <c r="OM26" s="76"/>
      <c r="ON26" s="76"/>
      <c r="OO26" s="76"/>
      <c r="OP26" s="76"/>
      <c r="OQ26" s="76"/>
      <c r="OR26" s="76"/>
      <c r="OS26" s="76"/>
      <c r="OT26" s="76"/>
      <c r="OU26" s="76"/>
      <c r="OV26" s="76"/>
      <c r="OW26" s="76"/>
      <c r="OX26" s="76"/>
      <c r="OY26" s="76"/>
      <c r="OZ26" s="76"/>
      <c r="PA26" s="76"/>
      <c r="PB26" s="76"/>
      <c r="PC26" s="76"/>
      <c r="PD26" s="76"/>
      <c r="PE26" s="76"/>
      <c r="PF26" s="76"/>
      <c r="PG26" s="76"/>
      <c r="PH26" s="76"/>
      <c r="PI26" s="76"/>
      <c r="PJ26" s="76"/>
      <c r="PK26" s="76"/>
      <c r="PL26" s="76"/>
      <c r="PM26" s="76"/>
      <c r="PN26" s="76"/>
      <c r="PO26" s="76"/>
      <c r="PP26" s="76"/>
      <c r="PQ26" s="76"/>
      <c r="PR26" s="76"/>
      <c r="PS26" s="76"/>
      <c r="PT26" s="76"/>
      <c r="PU26" s="76"/>
      <c r="PV26" s="76"/>
      <c r="PW26" s="76"/>
      <c r="PX26" s="76"/>
      <c r="PY26" s="76"/>
      <c r="PZ26" s="76"/>
      <c r="QA26" s="76"/>
      <c r="QB26" s="76"/>
      <c r="QC26" s="76"/>
      <c r="QD26" s="76"/>
      <c r="QE26" s="76"/>
      <c r="QF26" s="76"/>
      <c r="QG26" s="76"/>
      <c r="QH26" s="76"/>
      <c r="QI26" s="76"/>
      <c r="QJ26" s="76"/>
      <c r="QK26" s="76"/>
      <c r="QL26" s="76"/>
      <c r="QM26" s="76"/>
      <c r="QN26" s="76"/>
      <c r="QO26" s="76"/>
      <c r="QP26" s="76"/>
      <c r="QQ26" s="76"/>
      <c r="QR26" s="76"/>
      <c r="QS26" s="76"/>
      <c r="QT26" s="76"/>
      <c r="QU26" s="76"/>
      <c r="QV26" s="76"/>
      <c r="QW26" s="76"/>
      <c r="QX26" s="76"/>
      <c r="QY26" s="76"/>
      <c r="QZ26" s="76"/>
      <c r="RA26" s="76"/>
      <c r="RB26" s="76"/>
      <c r="RC26" s="76"/>
      <c r="RD26" s="76"/>
      <c r="RE26" s="76"/>
      <c r="RF26" s="76"/>
      <c r="RG26" s="76"/>
      <c r="RH26" s="76"/>
      <c r="RI26" s="76"/>
      <c r="RJ26" s="76"/>
      <c r="RK26" s="76"/>
      <c r="RL26" s="76"/>
      <c r="RM26" s="76"/>
      <c r="RN26" s="76"/>
      <c r="RO26" s="76"/>
      <c r="RP26" s="76"/>
      <c r="RQ26" s="76"/>
      <c r="RR26" s="76"/>
      <c r="RS26" s="76"/>
      <c r="RT26" s="76"/>
      <c r="RU26" s="76"/>
      <c r="RV26" s="76"/>
      <c r="RW26" s="76"/>
      <c r="RX26" s="76"/>
      <c r="RY26" s="76"/>
      <c r="RZ26" s="76"/>
      <c r="SA26" s="76"/>
      <c r="SB26" s="76"/>
      <c r="SC26" s="76"/>
      <c r="SD26" s="76"/>
      <c r="SE26" s="76"/>
      <c r="SF26" s="76"/>
      <c r="SG26" s="76"/>
      <c r="SH26" s="76"/>
      <c r="SI26" s="76"/>
      <c r="SJ26" s="76"/>
      <c r="SK26" s="76"/>
      <c r="SL26" s="76"/>
      <c r="SM26" s="76"/>
      <c r="SN26" s="76"/>
      <c r="SO26" s="76"/>
      <c r="SP26" s="76"/>
      <c r="SQ26" s="76"/>
      <c r="SR26" s="76"/>
      <c r="SS26" s="76"/>
      <c r="ST26" s="76"/>
      <c r="SU26" s="76"/>
      <c r="SV26" s="76"/>
      <c r="SW26" s="76"/>
      <c r="SX26" s="76"/>
      <c r="SY26" s="76"/>
      <c r="SZ26" s="76"/>
      <c r="TA26" s="76"/>
      <c r="TB26" s="76"/>
      <c r="TC26" s="76"/>
      <c r="TD26" s="76"/>
      <c r="TE26" s="76"/>
      <c r="TF26" s="76"/>
      <c r="TG26" s="76"/>
      <c r="TH26" s="76"/>
      <c r="TI26" s="76"/>
      <c r="TJ26" s="76"/>
      <c r="TK26" s="76"/>
      <c r="TL26" s="76"/>
      <c r="TM26" s="76"/>
      <c r="TN26" s="76"/>
      <c r="TO26" s="76"/>
      <c r="TP26" s="76"/>
      <c r="TQ26" s="76"/>
      <c r="TR26" s="76"/>
      <c r="TS26" s="76"/>
      <c r="TT26" s="76"/>
      <c r="TU26" s="76"/>
      <c r="TV26" s="76"/>
      <c r="TW26" s="76"/>
      <c r="TX26" s="76"/>
      <c r="TY26" s="76"/>
      <c r="TZ26" s="76"/>
      <c r="UA26" s="76"/>
      <c r="UB26" s="76"/>
      <c r="UC26" s="76"/>
      <c r="UD26" s="76"/>
      <c r="UE26" s="76"/>
      <c r="UF26" s="76"/>
      <c r="UG26" s="76"/>
      <c r="UH26" s="76"/>
      <c r="UI26" s="76"/>
      <c r="UJ26" s="76"/>
      <c r="UK26" s="76"/>
      <c r="UL26" s="76"/>
      <c r="UM26" s="76"/>
      <c r="UN26" s="76"/>
      <c r="UO26" s="76"/>
      <c r="UP26" s="76"/>
      <c r="UQ26" s="76"/>
      <c r="UR26" s="76"/>
      <c r="US26" s="76"/>
      <c r="UT26" s="76"/>
      <c r="UU26" s="76"/>
      <c r="UV26" s="76"/>
      <c r="UW26" s="76"/>
      <c r="UX26" s="76"/>
      <c r="UY26" s="76"/>
      <c r="UZ26" s="76"/>
      <c r="VA26" s="76"/>
      <c r="VB26" s="76"/>
      <c r="VC26" s="76"/>
      <c r="VD26" s="76"/>
      <c r="VE26" s="76"/>
      <c r="VF26" s="76"/>
      <c r="VG26" s="76"/>
      <c r="VH26" s="76"/>
      <c r="VI26" s="76"/>
      <c r="VJ26" s="76"/>
      <c r="VK26" s="76"/>
      <c r="VL26" s="76"/>
      <c r="VM26" s="76"/>
      <c r="VN26" s="76"/>
      <c r="VO26" s="76"/>
      <c r="VP26" s="76"/>
      <c r="VQ26" s="76"/>
      <c r="VR26" s="76"/>
      <c r="VS26" s="76"/>
      <c r="VT26" s="76"/>
      <c r="VU26" s="76"/>
      <c r="VV26" s="76"/>
      <c r="VW26" s="76"/>
      <c r="VX26" s="76"/>
      <c r="VY26" s="76"/>
      <c r="VZ26" s="76"/>
      <c r="WA26" s="76"/>
      <c r="WB26" s="76"/>
      <c r="WC26" s="76"/>
      <c r="WD26" s="76"/>
      <c r="WE26" s="76"/>
      <c r="WF26" s="76"/>
      <c r="WG26" s="76"/>
      <c r="WH26" s="76"/>
      <c r="WI26" s="76"/>
      <c r="WJ26" s="76"/>
      <c r="WK26" s="76"/>
      <c r="WL26" s="76"/>
      <c r="WM26" s="76"/>
      <c r="WN26" s="76"/>
      <c r="WO26" s="76"/>
      <c r="WP26" s="76"/>
      <c r="WQ26" s="76"/>
      <c r="WR26" s="76"/>
      <c r="WS26" s="76"/>
      <c r="WT26" s="76"/>
      <c r="WU26" s="76"/>
      <c r="WV26" s="76"/>
      <c r="WW26" s="76"/>
      <c r="WX26" s="76"/>
      <c r="WY26" s="76"/>
      <c r="WZ26" s="76"/>
      <c r="XA26" s="76"/>
      <c r="XB26" s="76"/>
      <c r="XC26" s="76"/>
      <c r="XD26" s="76"/>
      <c r="XE26" s="76"/>
      <c r="XF26" s="76"/>
      <c r="XG26" s="76"/>
      <c r="XH26" s="76"/>
      <c r="XI26" s="76"/>
      <c r="XJ26" s="76"/>
      <c r="XK26" s="76"/>
      <c r="XL26" s="76"/>
      <c r="XM26" s="76"/>
      <c r="XN26" s="76"/>
      <c r="XO26" s="76"/>
      <c r="XP26" s="76"/>
      <c r="XQ26" s="76"/>
      <c r="XR26" s="76"/>
      <c r="XS26" s="76"/>
      <c r="XT26" s="76"/>
      <c r="XU26" s="76"/>
      <c r="XV26" s="76"/>
      <c r="XW26" s="76"/>
      <c r="XX26" s="76"/>
      <c r="XY26" s="76"/>
      <c r="XZ26" s="76"/>
      <c r="YA26" s="76"/>
      <c r="YB26" s="76"/>
      <c r="YC26" s="76"/>
      <c r="YD26" s="76"/>
      <c r="YE26" s="76"/>
      <c r="YF26" s="76"/>
      <c r="YG26" s="76"/>
      <c r="YH26" s="76"/>
      <c r="YI26" s="76"/>
      <c r="YJ26" s="76"/>
      <c r="YK26" s="76"/>
      <c r="YL26" s="76"/>
      <c r="YM26" s="76"/>
      <c r="YN26" s="76"/>
      <c r="YO26" s="76"/>
      <c r="YP26" s="76"/>
      <c r="YQ26" s="76"/>
      <c r="YR26" s="76"/>
      <c r="YS26" s="76"/>
      <c r="YT26" s="76"/>
      <c r="YU26" s="76"/>
      <c r="YV26" s="76"/>
      <c r="YW26" s="76"/>
      <c r="YX26" s="76"/>
      <c r="YY26" s="76"/>
      <c r="YZ26" s="76"/>
      <c r="ZA26" s="76"/>
      <c r="ZB26" s="76"/>
      <c r="ZC26" s="76"/>
      <c r="ZD26" s="76"/>
      <c r="ZE26" s="76"/>
      <c r="ZF26" s="76"/>
      <c r="ZG26" s="76"/>
      <c r="ZH26" s="76"/>
      <c r="ZI26" s="76"/>
      <c r="ZJ26" s="76"/>
      <c r="ZK26" s="76"/>
      <c r="ZL26" s="76"/>
      <c r="ZM26" s="76"/>
      <c r="ZN26" s="76"/>
      <c r="ZO26" s="76"/>
      <c r="ZP26" s="76"/>
      <c r="ZQ26" s="76"/>
      <c r="ZR26" s="76"/>
      <c r="ZS26" s="76"/>
      <c r="ZT26" s="76"/>
      <c r="ZU26" s="76"/>
      <c r="ZV26" s="76"/>
      <c r="ZW26" s="76"/>
      <c r="ZX26" s="76"/>
      <c r="ZY26" s="76"/>
      <c r="ZZ26" s="76"/>
      <c r="AAA26" s="76"/>
      <c r="AAB26" s="76"/>
      <c r="AAC26" s="76"/>
      <c r="AAD26" s="76"/>
      <c r="AAE26" s="76"/>
      <c r="AAF26" s="76"/>
      <c r="AAG26" s="76"/>
      <c r="AAH26" s="76"/>
      <c r="AAI26" s="76"/>
      <c r="AAJ26" s="76"/>
      <c r="AAK26" s="76"/>
      <c r="AAL26" s="76"/>
      <c r="AAM26" s="76"/>
      <c r="AAN26" s="76"/>
      <c r="AAO26" s="76"/>
      <c r="AAP26" s="76"/>
      <c r="AAQ26" s="76"/>
      <c r="AAR26" s="76"/>
      <c r="AAS26" s="76"/>
      <c r="AAT26" s="76"/>
      <c r="AAU26" s="76"/>
      <c r="AAV26" s="76"/>
      <c r="AAW26" s="76"/>
      <c r="AAX26" s="76"/>
      <c r="AAY26" s="76"/>
      <c r="AAZ26" s="76"/>
      <c r="ABA26" s="76"/>
      <c r="ABB26" s="76"/>
      <c r="ABC26" s="76"/>
      <c r="ABD26" s="76"/>
      <c r="ABE26" s="76"/>
      <c r="ABF26" s="76"/>
      <c r="ABG26" s="76"/>
      <c r="ABH26" s="76"/>
      <c r="ABI26" s="76"/>
      <c r="ABJ26" s="76"/>
      <c r="ABK26" s="76"/>
      <c r="ABL26" s="76"/>
      <c r="ABM26" s="76"/>
      <c r="ABN26" s="76"/>
      <c r="ABO26" s="76"/>
      <c r="ABP26" s="76"/>
      <c r="ABQ26" s="76"/>
      <c r="ABR26" s="76"/>
      <c r="ABS26" s="76"/>
      <c r="ABT26" s="76"/>
      <c r="ABU26" s="76"/>
      <c r="ABV26" s="76"/>
      <c r="ABW26" s="76"/>
      <c r="ABX26" s="76"/>
      <c r="ABY26" s="76"/>
      <c r="ABZ26" s="76"/>
      <c r="ACA26" s="76"/>
      <c r="ACB26" s="76"/>
      <c r="ACC26" s="76"/>
      <c r="ACD26" s="76"/>
      <c r="ACE26" s="76"/>
      <c r="ACF26" s="76"/>
      <c r="ACG26" s="76"/>
      <c r="ACH26" s="76"/>
      <c r="ACI26" s="76"/>
      <c r="ACJ26" s="76"/>
      <c r="ACK26" s="76"/>
      <c r="ACL26" s="76"/>
      <c r="ACM26" s="76"/>
      <c r="ACN26" s="76"/>
      <c r="ACO26" s="76"/>
      <c r="ACP26" s="76"/>
      <c r="ACQ26" s="76"/>
      <c r="ACR26" s="76"/>
      <c r="ACS26" s="76"/>
      <c r="ACT26" s="76"/>
      <c r="ACU26" s="76"/>
      <c r="ACV26" s="76"/>
      <c r="ACW26" s="76"/>
      <c r="ACX26" s="76"/>
      <c r="ACY26" s="76"/>
      <c r="ACZ26" s="76"/>
      <c r="ADA26" s="76"/>
      <c r="ADB26" s="76"/>
      <c r="ADC26" s="76"/>
      <c r="ADD26" s="76"/>
      <c r="ADE26" s="76"/>
      <c r="ADF26" s="76"/>
      <c r="ADG26" s="76"/>
      <c r="ADH26" s="76"/>
      <c r="ADI26" s="76"/>
      <c r="ADJ26" s="76"/>
      <c r="ADK26" s="76"/>
      <c r="ADL26" s="76"/>
      <c r="ADM26" s="76"/>
      <c r="ADN26" s="76"/>
      <c r="ADO26" s="76"/>
      <c r="ADP26" s="76"/>
      <c r="ADQ26" s="76"/>
      <c r="ADR26" s="76"/>
      <c r="ADS26" s="76"/>
      <c r="ADT26" s="76"/>
      <c r="ADU26" s="76"/>
      <c r="ADV26" s="76"/>
      <c r="ADW26" s="76"/>
      <c r="ADX26" s="76"/>
      <c r="ADY26" s="76"/>
      <c r="ADZ26" s="76"/>
      <c r="AEA26" s="76"/>
      <c r="AEB26" s="76"/>
      <c r="AEC26" s="76"/>
      <c r="AED26" s="76"/>
      <c r="AEE26" s="76"/>
      <c r="AEF26" s="76"/>
      <c r="AEG26" s="76"/>
      <c r="AEH26" s="76"/>
      <c r="AEI26" s="76"/>
      <c r="AEJ26" s="76"/>
      <c r="AEK26" s="76"/>
      <c r="AEL26" s="76"/>
      <c r="AEM26" s="76"/>
      <c r="AEN26" s="76"/>
      <c r="AEO26" s="76"/>
      <c r="AEP26" s="76"/>
      <c r="AEQ26" s="76"/>
      <c r="AER26" s="76"/>
      <c r="AES26" s="76"/>
      <c r="AET26" s="76"/>
      <c r="AEU26" s="76"/>
      <c r="AEV26" s="76"/>
      <c r="AEW26" s="76"/>
      <c r="AEX26" s="76"/>
      <c r="AEY26" s="76"/>
      <c r="AEZ26" s="76"/>
      <c r="AFA26" s="76"/>
      <c r="AFB26" s="76"/>
      <c r="AFC26" s="76"/>
      <c r="AFD26" s="76"/>
      <c r="AFE26" s="76"/>
      <c r="AFF26" s="76"/>
      <c r="AFG26" s="76"/>
      <c r="AFH26" s="76"/>
      <c r="AFI26" s="76"/>
      <c r="AFJ26" s="76"/>
      <c r="AFK26" s="76"/>
      <c r="AFL26" s="76"/>
      <c r="AFM26" s="76"/>
      <c r="AFN26" s="76"/>
      <c r="AFO26" s="76"/>
      <c r="AFP26" s="76"/>
      <c r="AFQ26" s="76"/>
      <c r="AFR26" s="76"/>
      <c r="AFS26" s="76"/>
      <c r="AFT26" s="76"/>
      <c r="AFU26" s="76"/>
      <c r="AFV26" s="76"/>
      <c r="AFW26" s="76"/>
      <c r="AFX26" s="76"/>
      <c r="AFY26" s="76"/>
      <c r="AFZ26" s="76"/>
      <c r="AGA26" s="76"/>
      <c r="AGB26" s="76"/>
      <c r="AGC26" s="76"/>
      <c r="AGD26" s="76"/>
      <c r="AGE26" s="76"/>
      <c r="AGF26" s="76"/>
      <c r="AGG26" s="76"/>
      <c r="AGH26" s="76"/>
      <c r="AGI26" s="76"/>
      <c r="AGJ26" s="76"/>
      <c r="AGK26" s="76"/>
      <c r="AGL26" s="76"/>
      <c r="AGM26" s="76"/>
      <c r="AGN26" s="76"/>
      <c r="AGO26" s="76"/>
      <c r="AGP26" s="76"/>
      <c r="AGQ26" s="76"/>
      <c r="AGR26" s="76"/>
      <c r="AGS26" s="76"/>
      <c r="AGT26" s="76"/>
      <c r="AGU26" s="76"/>
      <c r="AGV26" s="76"/>
      <c r="AGW26" s="76"/>
      <c r="AGX26" s="76"/>
      <c r="AGY26" s="76"/>
      <c r="AGZ26" s="76"/>
      <c r="AHA26" s="76"/>
      <c r="AHB26" s="76"/>
      <c r="AHC26" s="76"/>
      <c r="AHD26" s="76"/>
      <c r="AHE26" s="76"/>
      <c r="AHF26" s="76"/>
      <c r="AHG26" s="76"/>
      <c r="AHH26" s="76"/>
      <c r="AHI26" s="76"/>
      <c r="AHJ26" s="76"/>
      <c r="AHK26" s="76"/>
      <c r="AHL26" s="76"/>
      <c r="AHM26" s="76"/>
      <c r="AHN26" s="76"/>
      <c r="AHO26" s="76"/>
      <c r="AHP26" s="76"/>
      <c r="AHQ26" s="76"/>
      <c r="AHR26" s="76"/>
      <c r="AHS26" s="76"/>
      <c r="AHT26" s="76"/>
      <c r="AHU26" s="76"/>
      <c r="AHV26" s="76"/>
      <c r="AHW26" s="76"/>
      <c r="AHX26" s="76"/>
      <c r="AHY26" s="76"/>
      <c r="AHZ26" s="76"/>
      <c r="AIA26" s="76"/>
      <c r="AIB26" s="76"/>
      <c r="AIC26" s="76"/>
      <c r="AID26" s="76"/>
      <c r="AIE26" s="76"/>
      <c r="AIF26" s="76"/>
      <c r="AIG26" s="76"/>
      <c r="AIH26" s="76"/>
      <c r="AII26" s="76"/>
      <c r="AIJ26" s="76"/>
      <c r="AIK26" s="76"/>
      <c r="AIL26" s="76"/>
      <c r="AIM26" s="76"/>
      <c r="AIN26" s="76"/>
      <c r="AIO26" s="76"/>
      <c r="AIP26" s="76"/>
      <c r="AIQ26" s="76"/>
      <c r="AIR26" s="76"/>
      <c r="AIS26" s="76"/>
      <c r="AIT26" s="76"/>
      <c r="AIU26" s="76"/>
      <c r="AIV26" s="76"/>
      <c r="AIW26" s="76"/>
      <c r="AIX26" s="76"/>
      <c r="AIY26" s="76"/>
      <c r="AIZ26" s="76"/>
      <c r="AJA26" s="76"/>
      <c r="AJB26" s="76"/>
      <c r="AJC26" s="76"/>
      <c r="AJD26" s="76"/>
      <c r="AJE26" s="76"/>
      <c r="AJF26" s="76"/>
      <c r="AJG26" s="76"/>
      <c r="AJH26" s="76"/>
      <c r="AJI26" s="76"/>
      <c r="AJJ26" s="76"/>
      <c r="AJK26" s="76"/>
      <c r="AJL26" s="76"/>
      <c r="AJM26" s="76"/>
      <c r="AJN26" s="76"/>
      <c r="AJO26" s="76"/>
      <c r="AJP26" s="76"/>
      <c r="AJQ26" s="76"/>
      <c r="AJR26" s="76"/>
      <c r="AJS26" s="76"/>
      <c r="AJT26" s="76"/>
      <c r="AJU26" s="76"/>
      <c r="AJV26" s="76"/>
      <c r="AJW26" s="76"/>
      <c r="AJX26" s="76"/>
      <c r="AJY26" s="76"/>
      <c r="AJZ26" s="76"/>
      <c r="AKA26" s="76"/>
      <c r="AKB26" s="76"/>
      <c r="AKC26" s="76"/>
      <c r="AKD26" s="76"/>
      <c r="AKE26" s="76"/>
      <c r="AKF26" s="76"/>
      <c r="AKG26" s="76"/>
      <c r="AKH26" s="76"/>
      <c r="AKI26" s="76"/>
      <c r="AKJ26" s="76"/>
      <c r="AKK26" s="76"/>
      <c r="AKL26" s="76"/>
      <c r="AKM26" s="76"/>
      <c r="AKN26" s="76"/>
      <c r="AKO26" s="76"/>
      <c r="AKP26" s="76"/>
      <c r="AKQ26" s="76"/>
      <c r="AKR26" s="76"/>
      <c r="AKS26" s="76"/>
      <c r="AKT26" s="76"/>
      <c r="AKU26" s="76"/>
      <c r="AKV26" s="76"/>
      <c r="AKW26" s="76"/>
      <c r="AKX26" s="76"/>
      <c r="AKY26" s="76"/>
      <c r="AKZ26" s="76"/>
      <c r="ALA26" s="76"/>
      <c r="ALB26" s="76"/>
      <c r="ALC26" s="76"/>
      <c r="ALD26" s="76"/>
      <c r="ALE26" s="76"/>
      <c r="ALF26" s="76"/>
      <c r="ALG26" s="76"/>
      <c r="ALH26" s="76"/>
      <c r="ALI26" s="76"/>
      <c r="ALJ26" s="76"/>
      <c r="ALK26" s="76"/>
      <c r="ALL26" s="76"/>
      <c r="ALM26" s="76"/>
      <c r="ALN26" s="76"/>
      <c r="ALO26" s="76"/>
      <c r="ALP26" s="76"/>
      <c r="ALQ26" s="76"/>
      <c r="ALR26" s="76"/>
      <c r="ALS26" s="76"/>
      <c r="ALT26" s="76"/>
      <c r="ALU26" s="76"/>
      <c r="ALV26" s="76"/>
      <c r="ALW26" s="76"/>
      <c r="ALX26" s="76"/>
      <c r="ALY26" s="76"/>
      <c r="ALZ26" s="76"/>
      <c r="AMA26" s="76"/>
      <c r="AMB26" s="76"/>
      <c r="AMC26" s="76"/>
      <c r="AMD26" s="76"/>
      <c r="AME26" s="76"/>
      <c r="AMF26" s="76"/>
      <c r="AMG26" s="76"/>
      <c r="AMH26" s="76"/>
      <c r="AMI26" s="76"/>
      <c r="AMJ26" s="76"/>
    </row>
    <row r="27" spans="1:1024" ht="13.5">
      <c r="A27" s="128"/>
      <c r="B27" s="129">
        <v>3211</v>
      </c>
      <c r="C27" s="130" t="s">
        <v>46</v>
      </c>
      <c r="D27" s="131">
        <v>0</v>
      </c>
      <c r="E27" s="131">
        <v>0</v>
      </c>
      <c r="F27" s="132">
        <v>0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  <c r="NO27" s="76"/>
      <c r="NP27" s="76"/>
      <c r="NQ27" s="76"/>
      <c r="NR27" s="76"/>
      <c r="NS27" s="76"/>
      <c r="NT27" s="76"/>
      <c r="NU27" s="76"/>
      <c r="NV27" s="76"/>
      <c r="NW27" s="76"/>
      <c r="NX27" s="76"/>
      <c r="NY27" s="76"/>
      <c r="NZ27" s="76"/>
      <c r="OA27" s="76"/>
      <c r="OB27" s="76"/>
      <c r="OC27" s="76"/>
      <c r="OD27" s="76"/>
      <c r="OE27" s="76"/>
      <c r="OF27" s="76"/>
      <c r="OG27" s="76"/>
      <c r="OH27" s="76"/>
      <c r="OI27" s="76"/>
      <c r="OJ27" s="76"/>
      <c r="OK27" s="76"/>
      <c r="OL27" s="76"/>
      <c r="OM27" s="76"/>
      <c r="ON27" s="76"/>
      <c r="OO27" s="76"/>
      <c r="OP27" s="76"/>
      <c r="OQ27" s="76"/>
      <c r="OR27" s="76"/>
      <c r="OS27" s="76"/>
      <c r="OT27" s="76"/>
      <c r="OU27" s="76"/>
      <c r="OV27" s="76"/>
      <c r="OW27" s="76"/>
      <c r="OX27" s="76"/>
      <c r="OY27" s="76"/>
      <c r="OZ27" s="76"/>
      <c r="PA27" s="76"/>
      <c r="PB27" s="76"/>
      <c r="PC27" s="76"/>
      <c r="PD27" s="76"/>
      <c r="PE27" s="76"/>
      <c r="PF27" s="76"/>
      <c r="PG27" s="76"/>
      <c r="PH27" s="76"/>
      <c r="PI27" s="76"/>
      <c r="PJ27" s="76"/>
      <c r="PK27" s="76"/>
      <c r="PL27" s="76"/>
      <c r="PM27" s="76"/>
      <c r="PN27" s="76"/>
      <c r="PO27" s="76"/>
      <c r="PP27" s="76"/>
      <c r="PQ27" s="76"/>
      <c r="PR27" s="76"/>
      <c r="PS27" s="76"/>
      <c r="PT27" s="76"/>
      <c r="PU27" s="76"/>
      <c r="PV27" s="76"/>
      <c r="PW27" s="76"/>
      <c r="PX27" s="76"/>
      <c r="PY27" s="76"/>
      <c r="PZ27" s="76"/>
      <c r="QA27" s="76"/>
      <c r="QB27" s="76"/>
      <c r="QC27" s="76"/>
      <c r="QD27" s="76"/>
      <c r="QE27" s="76"/>
      <c r="QF27" s="76"/>
      <c r="QG27" s="76"/>
      <c r="QH27" s="76"/>
      <c r="QI27" s="76"/>
      <c r="QJ27" s="76"/>
      <c r="QK27" s="76"/>
      <c r="QL27" s="76"/>
      <c r="QM27" s="76"/>
      <c r="QN27" s="76"/>
      <c r="QO27" s="76"/>
      <c r="QP27" s="76"/>
      <c r="QQ27" s="76"/>
      <c r="QR27" s="76"/>
      <c r="QS27" s="76"/>
      <c r="QT27" s="76"/>
      <c r="QU27" s="76"/>
      <c r="QV27" s="76"/>
      <c r="QW27" s="76"/>
      <c r="QX27" s="76"/>
      <c r="QY27" s="76"/>
      <c r="QZ27" s="76"/>
      <c r="RA27" s="76"/>
      <c r="RB27" s="76"/>
      <c r="RC27" s="76"/>
      <c r="RD27" s="76"/>
      <c r="RE27" s="76"/>
      <c r="RF27" s="76"/>
      <c r="RG27" s="76"/>
      <c r="RH27" s="76"/>
      <c r="RI27" s="76"/>
      <c r="RJ27" s="76"/>
      <c r="RK27" s="76"/>
      <c r="RL27" s="76"/>
      <c r="RM27" s="76"/>
      <c r="RN27" s="76"/>
      <c r="RO27" s="76"/>
      <c r="RP27" s="76"/>
      <c r="RQ27" s="76"/>
      <c r="RR27" s="76"/>
      <c r="RS27" s="76"/>
      <c r="RT27" s="76"/>
      <c r="RU27" s="76"/>
      <c r="RV27" s="76"/>
      <c r="RW27" s="76"/>
      <c r="RX27" s="76"/>
      <c r="RY27" s="76"/>
      <c r="RZ27" s="76"/>
      <c r="SA27" s="76"/>
      <c r="SB27" s="76"/>
      <c r="SC27" s="76"/>
      <c r="SD27" s="76"/>
      <c r="SE27" s="76"/>
      <c r="SF27" s="76"/>
      <c r="SG27" s="76"/>
      <c r="SH27" s="76"/>
      <c r="SI27" s="76"/>
      <c r="SJ27" s="76"/>
      <c r="SK27" s="76"/>
      <c r="SL27" s="76"/>
      <c r="SM27" s="76"/>
      <c r="SN27" s="76"/>
      <c r="SO27" s="76"/>
      <c r="SP27" s="76"/>
      <c r="SQ27" s="76"/>
      <c r="SR27" s="76"/>
      <c r="SS27" s="76"/>
      <c r="ST27" s="76"/>
      <c r="SU27" s="76"/>
      <c r="SV27" s="76"/>
      <c r="SW27" s="76"/>
      <c r="SX27" s="76"/>
      <c r="SY27" s="76"/>
      <c r="SZ27" s="76"/>
      <c r="TA27" s="76"/>
      <c r="TB27" s="76"/>
      <c r="TC27" s="76"/>
      <c r="TD27" s="76"/>
      <c r="TE27" s="76"/>
      <c r="TF27" s="76"/>
      <c r="TG27" s="76"/>
      <c r="TH27" s="76"/>
      <c r="TI27" s="76"/>
      <c r="TJ27" s="76"/>
      <c r="TK27" s="76"/>
      <c r="TL27" s="76"/>
      <c r="TM27" s="76"/>
      <c r="TN27" s="76"/>
      <c r="TO27" s="76"/>
      <c r="TP27" s="76"/>
      <c r="TQ27" s="76"/>
      <c r="TR27" s="76"/>
      <c r="TS27" s="76"/>
      <c r="TT27" s="76"/>
      <c r="TU27" s="76"/>
      <c r="TV27" s="76"/>
      <c r="TW27" s="76"/>
      <c r="TX27" s="76"/>
      <c r="TY27" s="76"/>
      <c r="TZ27" s="76"/>
      <c r="UA27" s="76"/>
      <c r="UB27" s="76"/>
      <c r="UC27" s="76"/>
      <c r="UD27" s="76"/>
      <c r="UE27" s="76"/>
      <c r="UF27" s="76"/>
      <c r="UG27" s="76"/>
      <c r="UH27" s="76"/>
      <c r="UI27" s="76"/>
      <c r="UJ27" s="76"/>
      <c r="UK27" s="76"/>
      <c r="UL27" s="76"/>
      <c r="UM27" s="76"/>
      <c r="UN27" s="76"/>
      <c r="UO27" s="76"/>
      <c r="UP27" s="76"/>
      <c r="UQ27" s="76"/>
      <c r="UR27" s="76"/>
      <c r="US27" s="76"/>
      <c r="UT27" s="76"/>
      <c r="UU27" s="76"/>
      <c r="UV27" s="76"/>
      <c r="UW27" s="76"/>
      <c r="UX27" s="76"/>
      <c r="UY27" s="76"/>
      <c r="UZ27" s="76"/>
      <c r="VA27" s="76"/>
      <c r="VB27" s="76"/>
      <c r="VC27" s="76"/>
      <c r="VD27" s="76"/>
      <c r="VE27" s="76"/>
      <c r="VF27" s="76"/>
      <c r="VG27" s="76"/>
      <c r="VH27" s="76"/>
      <c r="VI27" s="76"/>
      <c r="VJ27" s="76"/>
      <c r="VK27" s="76"/>
      <c r="VL27" s="76"/>
      <c r="VM27" s="76"/>
      <c r="VN27" s="76"/>
      <c r="VO27" s="76"/>
      <c r="VP27" s="76"/>
      <c r="VQ27" s="76"/>
      <c r="VR27" s="76"/>
      <c r="VS27" s="76"/>
      <c r="VT27" s="76"/>
      <c r="VU27" s="76"/>
      <c r="VV27" s="76"/>
      <c r="VW27" s="76"/>
      <c r="VX27" s="76"/>
      <c r="VY27" s="76"/>
      <c r="VZ27" s="76"/>
      <c r="WA27" s="76"/>
      <c r="WB27" s="76"/>
      <c r="WC27" s="76"/>
      <c r="WD27" s="76"/>
      <c r="WE27" s="76"/>
      <c r="WF27" s="76"/>
      <c r="WG27" s="76"/>
      <c r="WH27" s="76"/>
      <c r="WI27" s="76"/>
      <c r="WJ27" s="76"/>
      <c r="WK27" s="76"/>
      <c r="WL27" s="76"/>
      <c r="WM27" s="76"/>
      <c r="WN27" s="76"/>
      <c r="WO27" s="76"/>
      <c r="WP27" s="76"/>
      <c r="WQ27" s="76"/>
      <c r="WR27" s="76"/>
      <c r="WS27" s="76"/>
      <c r="WT27" s="76"/>
      <c r="WU27" s="76"/>
      <c r="WV27" s="76"/>
      <c r="WW27" s="76"/>
      <c r="WX27" s="76"/>
      <c r="WY27" s="76"/>
      <c r="WZ27" s="76"/>
      <c r="XA27" s="76"/>
      <c r="XB27" s="76"/>
      <c r="XC27" s="76"/>
      <c r="XD27" s="76"/>
      <c r="XE27" s="76"/>
      <c r="XF27" s="76"/>
      <c r="XG27" s="76"/>
      <c r="XH27" s="76"/>
      <c r="XI27" s="76"/>
      <c r="XJ27" s="76"/>
      <c r="XK27" s="76"/>
      <c r="XL27" s="76"/>
      <c r="XM27" s="76"/>
      <c r="XN27" s="76"/>
      <c r="XO27" s="76"/>
      <c r="XP27" s="76"/>
      <c r="XQ27" s="76"/>
      <c r="XR27" s="76"/>
      <c r="XS27" s="76"/>
      <c r="XT27" s="76"/>
      <c r="XU27" s="76"/>
      <c r="XV27" s="76"/>
      <c r="XW27" s="76"/>
      <c r="XX27" s="76"/>
      <c r="XY27" s="76"/>
      <c r="XZ27" s="76"/>
      <c r="YA27" s="76"/>
      <c r="YB27" s="76"/>
      <c r="YC27" s="76"/>
      <c r="YD27" s="76"/>
      <c r="YE27" s="76"/>
      <c r="YF27" s="76"/>
      <c r="YG27" s="76"/>
      <c r="YH27" s="76"/>
      <c r="YI27" s="76"/>
      <c r="YJ27" s="76"/>
      <c r="YK27" s="76"/>
      <c r="YL27" s="76"/>
      <c r="YM27" s="76"/>
      <c r="YN27" s="76"/>
      <c r="YO27" s="76"/>
      <c r="YP27" s="76"/>
      <c r="YQ27" s="76"/>
      <c r="YR27" s="76"/>
      <c r="YS27" s="76"/>
      <c r="YT27" s="76"/>
      <c r="YU27" s="76"/>
      <c r="YV27" s="76"/>
      <c r="YW27" s="76"/>
      <c r="YX27" s="76"/>
      <c r="YY27" s="76"/>
      <c r="YZ27" s="76"/>
      <c r="ZA27" s="76"/>
      <c r="ZB27" s="76"/>
      <c r="ZC27" s="76"/>
      <c r="ZD27" s="76"/>
      <c r="ZE27" s="76"/>
      <c r="ZF27" s="76"/>
      <c r="ZG27" s="76"/>
      <c r="ZH27" s="76"/>
      <c r="ZI27" s="76"/>
      <c r="ZJ27" s="76"/>
      <c r="ZK27" s="76"/>
      <c r="ZL27" s="76"/>
      <c r="ZM27" s="76"/>
      <c r="ZN27" s="76"/>
      <c r="ZO27" s="76"/>
      <c r="ZP27" s="76"/>
      <c r="ZQ27" s="76"/>
      <c r="ZR27" s="76"/>
      <c r="ZS27" s="76"/>
      <c r="ZT27" s="76"/>
      <c r="ZU27" s="76"/>
      <c r="ZV27" s="76"/>
      <c r="ZW27" s="76"/>
      <c r="ZX27" s="76"/>
      <c r="ZY27" s="76"/>
      <c r="ZZ27" s="76"/>
      <c r="AAA27" s="76"/>
      <c r="AAB27" s="76"/>
      <c r="AAC27" s="76"/>
      <c r="AAD27" s="76"/>
      <c r="AAE27" s="76"/>
      <c r="AAF27" s="76"/>
      <c r="AAG27" s="76"/>
      <c r="AAH27" s="76"/>
      <c r="AAI27" s="76"/>
      <c r="AAJ27" s="76"/>
      <c r="AAK27" s="76"/>
      <c r="AAL27" s="76"/>
      <c r="AAM27" s="76"/>
      <c r="AAN27" s="76"/>
      <c r="AAO27" s="76"/>
      <c r="AAP27" s="76"/>
      <c r="AAQ27" s="76"/>
      <c r="AAR27" s="76"/>
      <c r="AAS27" s="76"/>
      <c r="AAT27" s="76"/>
      <c r="AAU27" s="76"/>
      <c r="AAV27" s="76"/>
      <c r="AAW27" s="76"/>
      <c r="AAX27" s="76"/>
      <c r="AAY27" s="76"/>
      <c r="AAZ27" s="76"/>
      <c r="ABA27" s="76"/>
      <c r="ABB27" s="76"/>
      <c r="ABC27" s="76"/>
      <c r="ABD27" s="76"/>
      <c r="ABE27" s="76"/>
      <c r="ABF27" s="76"/>
      <c r="ABG27" s="76"/>
      <c r="ABH27" s="76"/>
      <c r="ABI27" s="76"/>
      <c r="ABJ27" s="76"/>
      <c r="ABK27" s="76"/>
      <c r="ABL27" s="76"/>
      <c r="ABM27" s="76"/>
      <c r="ABN27" s="76"/>
      <c r="ABO27" s="76"/>
      <c r="ABP27" s="76"/>
      <c r="ABQ27" s="76"/>
      <c r="ABR27" s="76"/>
      <c r="ABS27" s="76"/>
      <c r="ABT27" s="76"/>
      <c r="ABU27" s="76"/>
      <c r="ABV27" s="76"/>
      <c r="ABW27" s="76"/>
      <c r="ABX27" s="76"/>
      <c r="ABY27" s="76"/>
      <c r="ABZ27" s="76"/>
      <c r="ACA27" s="76"/>
      <c r="ACB27" s="76"/>
      <c r="ACC27" s="76"/>
      <c r="ACD27" s="76"/>
      <c r="ACE27" s="76"/>
      <c r="ACF27" s="76"/>
      <c r="ACG27" s="76"/>
      <c r="ACH27" s="76"/>
      <c r="ACI27" s="76"/>
      <c r="ACJ27" s="76"/>
      <c r="ACK27" s="76"/>
      <c r="ACL27" s="76"/>
      <c r="ACM27" s="76"/>
      <c r="ACN27" s="76"/>
      <c r="ACO27" s="76"/>
      <c r="ACP27" s="76"/>
      <c r="ACQ27" s="76"/>
      <c r="ACR27" s="76"/>
      <c r="ACS27" s="76"/>
      <c r="ACT27" s="76"/>
      <c r="ACU27" s="76"/>
      <c r="ACV27" s="76"/>
      <c r="ACW27" s="76"/>
      <c r="ACX27" s="76"/>
      <c r="ACY27" s="76"/>
      <c r="ACZ27" s="76"/>
      <c r="ADA27" s="76"/>
      <c r="ADB27" s="76"/>
      <c r="ADC27" s="76"/>
      <c r="ADD27" s="76"/>
      <c r="ADE27" s="76"/>
      <c r="ADF27" s="76"/>
      <c r="ADG27" s="76"/>
      <c r="ADH27" s="76"/>
      <c r="ADI27" s="76"/>
      <c r="ADJ27" s="76"/>
      <c r="ADK27" s="76"/>
      <c r="ADL27" s="76"/>
      <c r="ADM27" s="76"/>
      <c r="ADN27" s="76"/>
      <c r="ADO27" s="76"/>
      <c r="ADP27" s="76"/>
      <c r="ADQ27" s="76"/>
      <c r="ADR27" s="76"/>
      <c r="ADS27" s="76"/>
      <c r="ADT27" s="76"/>
      <c r="ADU27" s="76"/>
      <c r="ADV27" s="76"/>
      <c r="ADW27" s="76"/>
      <c r="ADX27" s="76"/>
      <c r="ADY27" s="76"/>
      <c r="ADZ27" s="76"/>
      <c r="AEA27" s="76"/>
      <c r="AEB27" s="76"/>
      <c r="AEC27" s="76"/>
      <c r="AED27" s="76"/>
      <c r="AEE27" s="76"/>
      <c r="AEF27" s="76"/>
      <c r="AEG27" s="76"/>
      <c r="AEH27" s="76"/>
      <c r="AEI27" s="76"/>
      <c r="AEJ27" s="76"/>
      <c r="AEK27" s="76"/>
      <c r="AEL27" s="76"/>
      <c r="AEM27" s="76"/>
      <c r="AEN27" s="76"/>
      <c r="AEO27" s="76"/>
      <c r="AEP27" s="76"/>
      <c r="AEQ27" s="76"/>
      <c r="AER27" s="76"/>
      <c r="AES27" s="76"/>
      <c r="AET27" s="76"/>
      <c r="AEU27" s="76"/>
      <c r="AEV27" s="76"/>
      <c r="AEW27" s="76"/>
      <c r="AEX27" s="76"/>
      <c r="AEY27" s="76"/>
      <c r="AEZ27" s="76"/>
      <c r="AFA27" s="76"/>
      <c r="AFB27" s="76"/>
      <c r="AFC27" s="76"/>
      <c r="AFD27" s="76"/>
      <c r="AFE27" s="76"/>
      <c r="AFF27" s="76"/>
      <c r="AFG27" s="76"/>
      <c r="AFH27" s="76"/>
      <c r="AFI27" s="76"/>
      <c r="AFJ27" s="76"/>
      <c r="AFK27" s="76"/>
      <c r="AFL27" s="76"/>
      <c r="AFM27" s="76"/>
      <c r="AFN27" s="76"/>
      <c r="AFO27" s="76"/>
      <c r="AFP27" s="76"/>
      <c r="AFQ27" s="76"/>
      <c r="AFR27" s="76"/>
      <c r="AFS27" s="76"/>
      <c r="AFT27" s="76"/>
      <c r="AFU27" s="76"/>
      <c r="AFV27" s="76"/>
      <c r="AFW27" s="76"/>
      <c r="AFX27" s="76"/>
      <c r="AFY27" s="76"/>
      <c r="AFZ27" s="76"/>
      <c r="AGA27" s="76"/>
      <c r="AGB27" s="76"/>
      <c r="AGC27" s="76"/>
      <c r="AGD27" s="76"/>
      <c r="AGE27" s="76"/>
      <c r="AGF27" s="76"/>
      <c r="AGG27" s="76"/>
      <c r="AGH27" s="76"/>
      <c r="AGI27" s="76"/>
      <c r="AGJ27" s="76"/>
      <c r="AGK27" s="76"/>
      <c r="AGL27" s="76"/>
      <c r="AGM27" s="76"/>
      <c r="AGN27" s="76"/>
      <c r="AGO27" s="76"/>
      <c r="AGP27" s="76"/>
      <c r="AGQ27" s="76"/>
      <c r="AGR27" s="76"/>
      <c r="AGS27" s="76"/>
      <c r="AGT27" s="76"/>
      <c r="AGU27" s="76"/>
      <c r="AGV27" s="76"/>
      <c r="AGW27" s="76"/>
      <c r="AGX27" s="76"/>
      <c r="AGY27" s="76"/>
      <c r="AGZ27" s="76"/>
      <c r="AHA27" s="76"/>
      <c r="AHB27" s="76"/>
      <c r="AHC27" s="76"/>
      <c r="AHD27" s="76"/>
      <c r="AHE27" s="76"/>
      <c r="AHF27" s="76"/>
      <c r="AHG27" s="76"/>
      <c r="AHH27" s="76"/>
      <c r="AHI27" s="76"/>
      <c r="AHJ27" s="76"/>
      <c r="AHK27" s="76"/>
      <c r="AHL27" s="76"/>
      <c r="AHM27" s="76"/>
      <c r="AHN27" s="76"/>
      <c r="AHO27" s="76"/>
      <c r="AHP27" s="76"/>
      <c r="AHQ27" s="76"/>
      <c r="AHR27" s="76"/>
      <c r="AHS27" s="76"/>
      <c r="AHT27" s="76"/>
      <c r="AHU27" s="76"/>
      <c r="AHV27" s="76"/>
      <c r="AHW27" s="76"/>
      <c r="AHX27" s="76"/>
      <c r="AHY27" s="76"/>
      <c r="AHZ27" s="76"/>
      <c r="AIA27" s="76"/>
      <c r="AIB27" s="76"/>
      <c r="AIC27" s="76"/>
      <c r="AID27" s="76"/>
      <c r="AIE27" s="76"/>
      <c r="AIF27" s="76"/>
      <c r="AIG27" s="76"/>
      <c r="AIH27" s="76"/>
      <c r="AII27" s="76"/>
      <c r="AIJ27" s="76"/>
      <c r="AIK27" s="76"/>
      <c r="AIL27" s="76"/>
      <c r="AIM27" s="76"/>
      <c r="AIN27" s="76"/>
      <c r="AIO27" s="76"/>
      <c r="AIP27" s="76"/>
      <c r="AIQ27" s="76"/>
      <c r="AIR27" s="76"/>
      <c r="AIS27" s="76"/>
      <c r="AIT27" s="76"/>
      <c r="AIU27" s="76"/>
      <c r="AIV27" s="76"/>
      <c r="AIW27" s="76"/>
      <c r="AIX27" s="76"/>
      <c r="AIY27" s="76"/>
      <c r="AIZ27" s="76"/>
      <c r="AJA27" s="76"/>
      <c r="AJB27" s="76"/>
      <c r="AJC27" s="76"/>
      <c r="AJD27" s="76"/>
      <c r="AJE27" s="76"/>
      <c r="AJF27" s="76"/>
      <c r="AJG27" s="76"/>
      <c r="AJH27" s="76"/>
      <c r="AJI27" s="76"/>
      <c r="AJJ27" s="76"/>
      <c r="AJK27" s="76"/>
      <c r="AJL27" s="76"/>
      <c r="AJM27" s="76"/>
      <c r="AJN27" s="76"/>
      <c r="AJO27" s="76"/>
      <c r="AJP27" s="76"/>
      <c r="AJQ27" s="76"/>
      <c r="AJR27" s="76"/>
      <c r="AJS27" s="76"/>
      <c r="AJT27" s="76"/>
      <c r="AJU27" s="76"/>
      <c r="AJV27" s="76"/>
      <c r="AJW27" s="76"/>
      <c r="AJX27" s="76"/>
      <c r="AJY27" s="76"/>
      <c r="AJZ27" s="76"/>
      <c r="AKA27" s="76"/>
      <c r="AKB27" s="76"/>
      <c r="AKC27" s="76"/>
      <c r="AKD27" s="76"/>
      <c r="AKE27" s="76"/>
      <c r="AKF27" s="76"/>
      <c r="AKG27" s="76"/>
      <c r="AKH27" s="76"/>
      <c r="AKI27" s="76"/>
      <c r="AKJ27" s="76"/>
      <c r="AKK27" s="76"/>
      <c r="AKL27" s="76"/>
      <c r="AKM27" s="76"/>
      <c r="AKN27" s="76"/>
      <c r="AKO27" s="76"/>
      <c r="AKP27" s="76"/>
      <c r="AKQ27" s="76"/>
      <c r="AKR27" s="76"/>
      <c r="AKS27" s="76"/>
      <c r="AKT27" s="76"/>
      <c r="AKU27" s="76"/>
      <c r="AKV27" s="76"/>
      <c r="AKW27" s="76"/>
      <c r="AKX27" s="76"/>
      <c r="AKY27" s="76"/>
      <c r="AKZ27" s="76"/>
      <c r="ALA27" s="76"/>
      <c r="ALB27" s="76"/>
      <c r="ALC27" s="76"/>
      <c r="ALD27" s="76"/>
      <c r="ALE27" s="76"/>
      <c r="ALF27" s="76"/>
      <c r="ALG27" s="76"/>
      <c r="ALH27" s="76"/>
      <c r="ALI27" s="76"/>
      <c r="ALJ27" s="76"/>
      <c r="ALK27" s="76"/>
      <c r="ALL27" s="76"/>
      <c r="ALM27" s="76"/>
      <c r="ALN27" s="76"/>
      <c r="ALO27" s="76"/>
      <c r="ALP27" s="76"/>
      <c r="ALQ27" s="76"/>
      <c r="ALR27" s="76"/>
      <c r="ALS27" s="76"/>
      <c r="ALT27" s="76"/>
      <c r="ALU27" s="76"/>
      <c r="ALV27" s="76"/>
      <c r="ALW27" s="76"/>
      <c r="ALX27" s="76"/>
      <c r="ALY27" s="76"/>
      <c r="ALZ27" s="76"/>
      <c r="AMA27" s="76"/>
      <c r="AMB27" s="76"/>
      <c r="AMC27" s="76"/>
      <c r="AMD27" s="76"/>
      <c r="AME27" s="76"/>
      <c r="AMF27" s="76"/>
      <c r="AMG27" s="76"/>
      <c r="AMH27" s="76"/>
      <c r="AMI27" s="76"/>
      <c r="AMJ27" s="76"/>
    </row>
    <row r="28" spans="1:1024" ht="13.5">
      <c r="A28" s="128"/>
      <c r="B28" s="129">
        <v>3212</v>
      </c>
      <c r="C28" s="130" t="s">
        <v>220</v>
      </c>
      <c r="D28" s="131">
        <v>1000</v>
      </c>
      <c r="E28" s="131">
        <v>0</v>
      </c>
      <c r="F28" s="132">
        <f t="shared" ref="F28:F53" si="1">E28/D28</f>
        <v>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  <c r="NO28" s="76"/>
      <c r="NP28" s="76"/>
      <c r="NQ28" s="76"/>
      <c r="NR28" s="76"/>
      <c r="NS28" s="76"/>
      <c r="NT28" s="76"/>
      <c r="NU28" s="76"/>
      <c r="NV28" s="76"/>
      <c r="NW28" s="76"/>
      <c r="NX28" s="76"/>
      <c r="NY28" s="76"/>
      <c r="NZ28" s="76"/>
      <c r="OA28" s="76"/>
      <c r="OB28" s="76"/>
      <c r="OC28" s="76"/>
      <c r="OD28" s="76"/>
      <c r="OE28" s="76"/>
      <c r="OF28" s="76"/>
      <c r="OG28" s="76"/>
      <c r="OH28" s="76"/>
      <c r="OI28" s="76"/>
      <c r="OJ28" s="76"/>
      <c r="OK28" s="76"/>
      <c r="OL28" s="76"/>
      <c r="OM28" s="76"/>
      <c r="ON28" s="76"/>
      <c r="OO28" s="76"/>
      <c r="OP28" s="76"/>
      <c r="OQ28" s="76"/>
      <c r="OR28" s="76"/>
      <c r="OS28" s="76"/>
      <c r="OT28" s="76"/>
      <c r="OU28" s="76"/>
      <c r="OV28" s="76"/>
      <c r="OW28" s="76"/>
      <c r="OX28" s="76"/>
      <c r="OY28" s="76"/>
      <c r="OZ28" s="76"/>
      <c r="PA28" s="76"/>
      <c r="PB28" s="76"/>
      <c r="PC28" s="76"/>
      <c r="PD28" s="76"/>
      <c r="PE28" s="76"/>
      <c r="PF28" s="76"/>
      <c r="PG28" s="76"/>
      <c r="PH28" s="76"/>
      <c r="PI28" s="76"/>
      <c r="PJ28" s="76"/>
      <c r="PK28" s="76"/>
      <c r="PL28" s="76"/>
      <c r="PM28" s="76"/>
      <c r="PN28" s="76"/>
      <c r="PO28" s="76"/>
      <c r="PP28" s="76"/>
      <c r="PQ28" s="76"/>
      <c r="PR28" s="76"/>
      <c r="PS28" s="76"/>
      <c r="PT28" s="76"/>
      <c r="PU28" s="76"/>
      <c r="PV28" s="76"/>
      <c r="PW28" s="76"/>
      <c r="PX28" s="76"/>
      <c r="PY28" s="76"/>
      <c r="PZ28" s="76"/>
      <c r="QA28" s="76"/>
      <c r="QB28" s="76"/>
      <c r="QC28" s="76"/>
      <c r="QD28" s="76"/>
      <c r="QE28" s="76"/>
      <c r="QF28" s="76"/>
      <c r="QG28" s="76"/>
      <c r="QH28" s="76"/>
      <c r="QI28" s="76"/>
      <c r="QJ28" s="76"/>
      <c r="QK28" s="76"/>
      <c r="QL28" s="76"/>
      <c r="QM28" s="76"/>
      <c r="QN28" s="76"/>
      <c r="QO28" s="76"/>
      <c r="QP28" s="76"/>
      <c r="QQ28" s="76"/>
      <c r="QR28" s="76"/>
      <c r="QS28" s="76"/>
      <c r="QT28" s="76"/>
      <c r="QU28" s="76"/>
      <c r="QV28" s="76"/>
      <c r="QW28" s="76"/>
      <c r="QX28" s="76"/>
      <c r="QY28" s="76"/>
      <c r="QZ28" s="76"/>
      <c r="RA28" s="76"/>
      <c r="RB28" s="76"/>
      <c r="RC28" s="76"/>
      <c r="RD28" s="76"/>
      <c r="RE28" s="76"/>
      <c r="RF28" s="76"/>
      <c r="RG28" s="76"/>
      <c r="RH28" s="76"/>
      <c r="RI28" s="76"/>
      <c r="RJ28" s="76"/>
      <c r="RK28" s="76"/>
      <c r="RL28" s="76"/>
      <c r="RM28" s="76"/>
      <c r="RN28" s="76"/>
      <c r="RO28" s="76"/>
      <c r="RP28" s="76"/>
      <c r="RQ28" s="76"/>
      <c r="RR28" s="76"/>
      <c r="RS28" s="76"/>
      <c r="RT28" s="76"/>
      <c r="RU28" s="76"/>
      <c r="RV28" s="76"/>
      <c r="RW28" s="76"/>
      <c r="RX28" s="76"/>
      <c r="RY28" s="76"/>
      <c r="RZ28" s="76"/>
      <c r="SA28" s="76"/>
      <c r="SB28" s="76"/>
      <c r="SC28" s="76"/>
      <c r="SD28" s="76"/>
      <c r="SE28" s="76"/>
      <c r="SF28" s="76"/>
      <c r="SG28" s="76"/>
      <c r="SH28" s="76"/>
      <c r="SI28" s="76"/>
      <c r="SJ28" s="76"/>
      <c r="SK28" s="76"/>
      <c r="SL28" s="76"/>
      <c r="SM28" s="76"/>
      <c r="SN28" s="76"/>
      <c r="SO28" s="76"/>
      <c r="SP28" s="76"/>
      <c r="SQ28" s="76"/>
      <c r="SR28" s="76"/>
      <c r="SS28" s="76"/>
      <c r="ST28" s="76"/>
      <c r="SU28" s="76"/>
      <c r="SV28" s="76"/>
      <c r="SW28" s="76"/>
      <c r="SX28" s="76"/>
      <c r="SY28" s="76"/>
      <c r="SZ28" s="76"/>
      <c r="TA28" s="76"/>
      <c r="TB28" s="76"/>
      <c r="TC28" s="76"/>
      <c r="TD28" s="76"/>
      <c r="TE28" s="76"/>
      <c r="TF28" s="76"/>
      <c r="TG28" s="76"/>
      <c r="TH28" s="76"/>
      <c r="TI28" s="76"/>
      <c r="TJ28" s="76"/>
      <c r="TK28" s="76"/>
      <c r="TL28" s="76"/>
      <c r="TM28" s="76"/>
      <c r="TN28" s="76"/>
      <c r="TO28" s="76"/>
      <c r="TP28" s="76"/>
      <c r="TQ28" s="76"/>
      <c r="TR28" s="76"/>
      <c r="TS28" s="76"/>
      <c r="TT28" s="76"/>
      <c r="TU28" s="76"/>
      <c r="TV28" s="76"/>
      <c r="TW28" s="76"/>
      <c r="TX28" s="76"/>
      <c r="TY28" s="76"/>
      <c r="TZ28" s="76"/>
      <c r="UA28" s="76"/>
      <c r="UB28" s="76"/>
      <c r="UC28" s="76"/>
      <c r="UD28" s="76"/>
      <c r="UE28" s="76"/>
      <c r="UF28" s="76"/>
      <c r="UG28" s="76"/>
      <c r="UH28" s="76"/>
      <c r="UI28" s="76"/>
      <c r="UJ28" s="76"/>
      <c r="UK28" s="76"/>
      <c r="UL28" s="76"/>
      <c r="UM28" s="76"/>
      <c r="UN28" s="76"/>
      <c r="UO28" s="76"/>
      <c r="UP28" s="76"/>
      <c r="UQ28" s="76"/>
      <c r="UR28" s="76"/>
      <c r="US28" s="76"/>
      <c r="UT28" s="76"/>
      <c r="UU28" s="76"/>
      <c r="UV28" s="76"/>
      <c r="UW28" s="76"/>
      <c r="UX28" s="76"/>
      <c r="UY28" s="76"/>
      <c r="UZ28" s="76"/>
      <c r="VA28" s="76"/>
      <c r="VB28" s="76"/>
      <c r="VC28" s="76"/>
      <c r="VD28" s="76"/>
      <c r="VE28" s="76"/>
      <c r="VF28" s="76"/>
      <c r="VG28" s="76"/>
      <c r="VH28" s="76"/>
      <c r="VI28" s="76"/>
      <c r="VJ28" s="76"/>
      <c r="VK28" s="76"/>
      <c r="VL28" s="76"/>
      <c r="VM28" s="76"/>
      <c r="VN28" s="76"/>
      <c r="VO28" s="76"/>
      <c r="VP28" s="76"/>
      <c r="VQ28" s="76"/>
      <c r="VR28" s="76"/>
      <c r="VS28" s="76"/>
      <c r="VT28" s="76"/>
      <c r="VU28" s="76"/>
      <c r="VV28" s="76"/>
      <c r="VW28" s="76"/>
      <c r="VX28" s="76"/>
      <c r="VY28" s="76"/>
      <c r="VZ28" s="76"/>
      <c r="WA28" s="76"/>
      <c r="WB28" s="76"/>
      <c r="WC28" s="76"/>
      <c r="WD28" s="76"/>
      <c r="WE28" s="76"/>
      <c r="WF28" s="76"/>
      <c r="WG28" s="76"/>
      <c r="WH28" s="76"/>
      <c r="WI28" s="76"/>
      <c r="WJ28" s="76"/>
      <c r="WK28" s="76"/>
      <c r="WL28" s="76"/>
      <c r="WM28" s="76"/>
      <c r="WN28" s="76"/>
      <c r="WO28" s="76"/>
      <c r="WP28" s="76"/>
      <c r="WQ28" s="76"/>
      <c r="WR28" s="76"/>
      <c r="WS28" s="76"/>
      <c r="WT28" s="76"/>
      <c r="WU28" s="76"/>
      <c r="WV28" s="76"/>
      <c r="WW28" s="76"/>
      <c r="WX28" s="76"/>
      <c r="WY28" s="76"/>
      <c r="WZ28" s="76"/>
      <c r="XA28" s="76"/>
      <c r="XB28" s="76"/>
      <c r="XC28" s="76"/>
      <c r="XD28" s="76"/>
      <c r="XE28" s="76"/>
      <c r="XF28" s="76"/>
      <c r="XG28" s="76"/>
      <c r="XH28" s="76"/>
      <c r="XI28" s="76"/>
      <c r="XJ28" s="76"/>
      <c r="XK28" s="76"/>
      <c r="XL28" s="76"/>
      <c r="XM28" s="76"/>
      <c r="XN28" s="76"/>
      <c r="XO28" s="76"/>
      <c r="XP28" s="76"/>
      <c r="XQ28" s="76"/>
      <c r="XR28" s="76"/>
      <c r="XS28" s="76"/>
      <c r="XT28" s="76"/>
      <c r="XU28" s="76"/>
      <c r="XV28" s="76"/>
      <c r="XW28" s="76"/>
      <c r="XX28" s="76"/>
      <c r="XY28" s="76"/>
      <c r="XZ28" s="76"/>
      <c r="YA28" s="76"/>
      <c r="YB28" s="76"/>
      <c r="YC28" s="76"/>
      <c r="YD28" s="76"/>
      <c r="YE28" s="76"/>
      <c r="YF28" s="76"/>
      <c r="YG28" s="76"/>
      <c r="YH28" s="76"/>
      <c r="YI28" s="76"/>
      <c r="YJ28" s="76"/>
      <c r="YK28" s="76"/>
      <c r="YL28" s="76"/>
      <c r="YM28" s="76"/>
      <c r="YN28" s="76"/>
      <c r="YO28" s="76"/>
      <c r="YP28" s="76"/>
      <c r="YQ28" s="76"/>
      <c r="YR28" s="76"/>
      <c r="YS28" s="76"/>
      <c r="YT28" s="76"/>
      <c r="YU28" s="76"/>
      <c r="YV28" s="76"/>
      <c r="YW28" s="76"/>
      <c r="YX28" s="76"/>
      <c r="YY28" s="76"/>
      <c r="YZ28" s="76"/>
      <c r="ZA28" s="76"/>
      <c r="ZB28" s="76"/>
      <c r="ZC28" s="76"/>
      <c r="ZD28" s="76"/>
      <c r="ZE28" s="76"/>
      <c r="ZF28" s="76"/>
      <c r="ZG28" s="76"/>
      <c r="ZH28" s="76"/>
      <c r="ZI28" s="76"/>
      <c r="ZJ28" s="76"/>
      <c r="ZK28" s="76"/>
      <c r="ZL28" s="76"/>
      <c r="ZM28" s="76"/>
      <c r="ZN28" s="76"/>
      <c r="ZO28" s="76"/>
      <c r="ZP28" s="76"/>
      <c r="ZQ28" s="76"/>
      <c r="ZR28" s="76"/>
      <c r="ZS28" s="76"/>
      <c r="ZT28" s="76"/>
      <c r="ZU28" s="76"/>
      <c r="ZV28" s="76"/>
      <c r="ZW28" s="76"/>
      <c r="ZX28" s="76"/>
      <c r="ZY28" s="76"/>
      <c r="ZZ28" s="76"/>
      <c r="AAA28" s="76"/>
      <c r="AAB28" s="76"/>
      <c r="AAC28" s="76"/>
      <c r="AAD28" s="76"/>
      <c r="AAE28" s="76"/>
      <c r="AAF28" s="76"/>
      <c r="AAG28" s="76"/>
      <c r="AAH28" s="76"/>
      <c r="AAI28" s="76"/>
      <c r="AAJ28" s="76"/>
      <c r="AAK28" s="76"/>
      <c r="AAL28" s="76"/>
      <c r="AAM28" s="76"/>
      <c r="AAN28" s="76"/>
      <c r="AAO28" s="76"/>
      <c r="AAP28" s="76"/>
      <c r="AAQ28" s="76"/>
      <c r="AAR28" s="76"/>
      <c r="AAS28" s="76"/>
      <c r="AAT28" s="76"/>
      <c r="AAU28" s="76"/>
      <c r="AAV28" s="76"/>
      <c r="AAW28" s="76"/>
      <c r="AAX28" s="76"/>
      <c r="AAY28" s="76"/>
      <c r="AAZ28" s="76"/>
      <c r="ABA28" s="76"/>
      <c r="ABB28" s="76"/>
      <c r="ABC28" s="76"/>
      <c r="ABD28" s="76"/>
      <c r="ABE28" s="76"/>
      <c r="ABF28" s="76"/>
      <c r="ABG28" s="76"/>
      <c r="ABH28" s="76"/>
      <c r="ABI28" s="76"/>
      <c r="ABJ28" s="76"/>
      <c r="ABK28" s="76"/>
      <c r="ABL28" s="76"/>
      <c r="ABM28" s="76"/>
      <c r="ABN28" s="76"/>
      <c r="ABO28" s="76"/>
      <c r="ABP28" s="76"/>
      <c r="ABQ28" s="76"/>
      <c r="ABR28" s="76"/>
      <c r="ABS28" s="76"/>
      <c r="ABT28" s="76"/>
      <c r="ABU28" s="76"/>
      <c r="ABV28" s="76"/>
      <c r="ABW28" s="76"/>
      <c r="ABX28" s="76"/>
      <c r="ABY28" s="76"/>
      <c r="ABZ28" s="76"/>
      <c r="ACA28" s="76"/>
      <c r="ACB28" s="76"/>
      <c r="ACC28" s="76"/>
      <c r="ACD28" s="76"/>
      <c r="ACE28" s="76"/>
      <c r="ACF28" s="76"/>
      <c r="ACG28" s="76"/>
      <c r="ACH28" s="76"/>
      <c r="ACI28" s="76"/>
      <c r="ACJ28" s="76"/>
      <c r="ACK28" s="76"/>
      <c r="ACL28" s="76"/>
      <c r="ACM28" s="76"/>
      <c r="ACN28" s="76"/>
      <c r="ACO28" s="76"/>
      <c r="ACP28" s="76"/>
      <c r="ACQ28" s="76"/>
      <c r="ACR28" s="76"/>
      <c r="ACS28" s="76"/>
      <c r="ACT28" s="76"/>
      <c r="ACU28" s="76"/>
      <c r="ACV28" s="76"/>
      <c r="ACW28" s="76"/>
      <c r="ACX28" s="76"/>
      <c r="ACY28" s="76"/>
      <c r="ACZ28" s="76"/>
      <c r="ADA28" s="76"/>
      <c r="ADB28" s="76"/>
      <c r="ADC28" s="76"/>
      <c r="ADD28" s="76"/>
      <c r="ADE28" s="76"/>
      <c r="ADF28" s="76"/>
      <c r="ADG28" s="76"/>
      <c r="ADH28" s="76"/>
      <c r="ADI28" s="76"/>
      <c r="ADJ28" s="76"/>
      <c r="ADK28" s="76"/>
      <c r="ADL28" s="76"/>
      <c r="ADM28" s="76"/>
      <c r="ADN28" s="76"/>
      <c r="ADO28" s="76"/>
      <c r="ADP28" s="76"/>
      <c r="ADQ28" s="76"/>
      <c r="ADR28" s="76"/>
      <c r="ADS28" s="76"/>
      <c r="ADT28" s="76"/>
      <c r="ADU28" s="76"/>
      <c r="ADV28" s="76"/>
      <c r="ADW28" s="76"/>
      <c r="ADX28" s="76"/>
      <c r="ADY28" s="76"/>
      <c r="ADZ28" s="76"/>
      <c r="AEA28" s="76"/>
      <c r="AEB28" s="76"/>
      <c r="AEC28" s="76"/>
      <c r="AED28" s="76"/>
      <c r="AEE28" s="76"/>
      <c r="AEF28" s="76"/>
      <c r="AEG28" s="76"/>
      <c r="AEH28" s="76"/>
      <c r="AEI28" s="76"/>
      <c r="AEJ28" s="76"/>
      <c r="AEK28" s="76"/>
      <c r="AEL28" s="76"/>
      <c r="AEM28" s="76"/>
      <c r="AEN28" s="76"/>
      <c r="AEO28" s="76"/>
      <c r="AEP28" s="76"/>
      <c r="AEQ28" s="76"/>
      <c r="AER28" s="76"/>
      <c r="AES28" s="76"/>
      <c r="AET28" s="76"/>
      <c r="AEU28" s="76"/>
      <c r="AEV28" s="76"/>
      <c r="AEW28" s="76"/>
      <c r="AEX28" s="76"/>
      <c r="AEY28" s="76"/>
      <c r="AEZ28" s="76"/>
      <c r="AFA28" s="76"/>
      <c r="AFB28" s="76"/>
      <c r="AFC28" s="76"/>
      <c r="AFD28" s="76"/>
      <c r="AFE28" s="76"/>
      <c r="AFF28" s="76"/>
      <c r="AFG28" s="76"/>
      <c r="AFH28" s="76"/>
      <c r="AFI28" s="76"/>
      <c r="AFJ28" s="76"/>
      <c r="AFK28" s="76"/>
      <c r="AFL28" s="76"/>
      <c r="AFM28" s="76"/>
      <c r="AFN28" s="76"/>
      <c r="AFO28" s="76"/>
      <c r="AFP28" s="76"/>
      <c r="AFQ28" s="76"/>
      <c r="AFR28" s="76"/>
      <c r="AFS28" s="76"/>
      <c r="AFT28" s="76"/>
      <c r="AFU28" s="76"/>
      <c r="AFV28" s="76"/>
      <c r="AFW28" s="76"/>
      <c r="AFX28" s="76"/>
      <c r="AFY28" s="76"/>
      <c r="AFZ28" s="76"/>
      <c r="AGA28" s="76"/>
      <c r="AGB28" s="76"/>
      <c r="AGC28" s="76"/>
      <c r="AGD28" s="76"/>
      <c r="AGE28" s="76"/>
      <c r="AGF28" s="76"/>
      <c r="AGG28" s="76"/>
      <c r="AGH28" s="76"/>
      <c r="AGI28" s="76"/>
      <c r="AGJ28" s="76"/>
      <c r="AGK28" s="76"/>
      <c r="AGL28" s="76"/>
      <c r="AGM28" s="76"/>
      <c r="AGN28" s="76"/>
      <c r="AGO28" s="76"/>
      <c r="AGP28" s="76"/>
      <c r="AGQ28" s="76"/>
      <c r="AGR28" s="76"/>
      <c r="AGS28" s="76"/>
      <c r="AGT28" s="76"/>
      <c r="AGU28" s="76"/>
      <c r="AGV28" s="76"/>
      <c r="AGW28" s="76"/>
      <c r="AGX28" s="76"/>
      <c r="AGY28" s="76"/>
      <c r="AGZ28" s="76"/>
      <c r="AHA28" s="76"/>
      <c r="AHB28" s="76"/>
      <c r="AHC28" s="76"/>
      <c r="AHD28" s="76"/>
      <c r="AHE28" s="76"/>
      <c r="AHF28" s="76"/>
      <c r="AHG28" s="76"/>
      <c r="AHH28" s="76"/>
      <c r="AHI28" s="76"/>
      <c r="AHJ28" s="76"/>
      <c r="AHK28" s="76"/>
      <c r="AHL28" s="76"/>
      <c r="AHM28" s="76"/>
      <c r="AHN28" s="76"/>
      <c r="AHO28" s="76"/>
      <c r="AHP28" s="76"/>
      <c r="AHQ28" s="76"/>
      <c r="AHR28" s="76"/>
      <c r="AHS28" s="76"/>
      <c r="AHT28" s="76"/>
      <c r="AHU28" s="76"/>
      <c r="AHV28" s="76"/>
      <c r="AHW28" s="76"/>
      <c r="AHX28" s="76"/>
      <c r="AHY28" s="76"/>
      <c r="AHZ28" s="76"/>
      <c r="AIA28" s="76"/>
      <c r="AIB28" s="76"/>
      <c r="AIC28" s="76"/>
      <c r="AID28" s="76"/>
      <c r="AIE28" s="76"/>
      <c r="AIF28" s="76"/>
      <c r="AIG28" s="76"/>
      <c r="AIH28" s="76"/>
      <c r="AII28" s="76"/>
      <c r="AIJ28" s="76"/>
      <c r="AIK28" s="76"/>
      <c r="AIL28" s="76"/>
      <c r="AIM28" s="76"/>
      <c r="AIN28" s="76"/>
      <c r="AIO28" s="76"/>
      <c r="AIP28" s="76"/>
      <c r="AIQ28" s="76"/>
      <c r="AIR28" s="76"/>
      <c r="AIS28" s="76"/>
      <c r="AIT28" s="76"/>
      <c r="AIU28" s="76"/>
      <c r="AIV28" s="76"/>
      <c r="AIW28" s="76"/>
      <c r="AIX28" s="76"/>
      <c r="AIY28" s="76"/>
      <c r="AIZ28" s="76"/>
      <c r="AJA28" s="76"/>
      <c r="AJB28" s="76"/>
      <c r="AJC28" s="76"/>
      <c r="AJD28" s="76"/>
      <c r="AJE28" s="76"/>
      <c r="AJF28" s="76"/>
      <c r="AJG28" s="76"/>
      <c r="AJH28" s="76"/>
      <c r="AJI28" s="76"/>
      <c r="AJJ28" s="76"/>
      <c r="AJK28" s="76"/>
      <c r="AJL28" s="76"/>
      <c r="AJM28" s="76"/>
      <c r="AJN28" s="76"/>
      <c r="AJO28" s="76"/>
      <c r="AJP28" s="76"/>
      <c r="AJQ28" s="76"/>
      <c r="AJR28" s="76"/>
      <c r="AJS28" s="76"/>
      <c r="AJT28" s="76"/>
      <c r="AJU28" s="76"/>
      <c r="AJV28" s="76"/>
      <c r="AJW28" s="76"/>
      <c r="AJX28" s="76"/>
      <c r="AJY28" s="76"/>
      <c r="AJZ28" s="76"/>
      <c r="AKA28" s="76"/>
      <c r="AKB28" s="76"/>
      <c r="AKC28" s="76"/>
      <c r="AKD28" s="76"/>
      <c r="AKE28" s="76"/>
      <c r="AKF28" s="76"/>
      <c r="AKG28" s="76"/>
      <c r="AKH28" s="76"/>
      <c r="AKI28" s="76"/>
      <c r="AKJ28" s="76"/>
      <c r="AKK28" s="76"/>
      <c r="AKL28" s="76"/>
      <c r="AKM28" s="76"/>
      <c r="AKN28" s="76"/>
      <c r="AKO28" s="76"/>
      <c r="AKP28" s="76"/>
      <c r="AKQ28" s="76"/>
      <c r="AKR28" s="76"/>
      <c r="AKS28" s="76"/>
      <c r="AKT28" s="76"/>
      <c r="AKU28" s="76"/>
      <c r="AKV28" s="76"/>
      <c r="AKW28" s="76"/>
      <c r="AKX28" s="76"/>
      <c r="AKY28" s="76"/>
      <c r="AKZ28" s="76"/>
      <c r="ALA28" s="76"/>
      <c r="ALB28" s="76"/>
      <c r="ALC28" s="76"/>
      <c r="ALD28" s="76"/>
      <c r="ALE28" s="76"/>
      <c r="ALF28" s="76"/>
      <c r="ALG28" s="76"/>
      <c r="ALH28" s="76"/>
      <c r="ALI28" s="76"/>
      <c r="ALJ28" s="76"/>
      <c r="ALK28" s="76"/>
      <c r="ALL28" s="76"/>
      <c r="ALM28" s="76"/>
      <c r="ALN28" s="76"/>
      <c r="ALO28" s="76"/>
      <c r="ALP28" s="76"/>
      <c r="ALQ28" s="76"/>
      <c r="ALR28" s="76"/>
      <c r="ALS28" s="76"/>
      <c r="ALT28" s="76"/>
      <c r="ALU28" s="76"/>
      <c r="ALV28" s="76"/>
      <c r="ALW28" s="76"/>
      <c r="ALX28" s="76"/>
      <c r="ALY28" s="76"/>
      <c r="ALZ28" s="76"/>
      <c r="AMA28" s="76"/>
      <c r="AMB28" s="76"/>
      <c r="AMC28" s="76"/>
      <c r="AMD28" s="76"/>
      <c r="AME28" s="76"/>
      <c r="AMF28" s="76"/>
      <c r="AMG28" s="76"/>
      <c r="AMH28" s="76"/>
      <c r="AMI28" s="76"/>
      <c r="AMJ28" s="76"/>
    </row>
    <row r="29" spans="1:1024" ht="13.5">
      <c r="A29" s="128"/>
      <c r="B29" s="129">
        <v>3213</v>
      </c>
      <c r="C29" s="130" t="s">
        <v>53</v>
      </c>
      <c r="D29" s="131">
        <v>1000</v>
      </c>
      <c r="E29" s="131">
        <v>0</v>
      </c>
      <c r="F29" s="132">
        <f t="shared" si="1"/>
        <v>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  <c r="NO29" s="76"/>
      <c r="NP29" s="76"/>
      <c r="NQ29" s="76"/>
      <c r="NR29" s="76"/>
      <c r="NS29" s="76"/>
      <c r="NT29" s="76"/>
      <c r="NU29" s="76"/>
      <c r="NV29" s="76"/>
      <c r="NW29" s="76"/>
      <c r="NX29" s="76"/>
      <c r="NY29" s="76"/>
      <c r="NZ29" s="76"/>
      <c r="OA29" s="76"/>
      <c r="OB29" s="76"/>
      <c r="OC29" s="76"/>
      <c r="OD29" s="76"/>
      <c r="OE29" s="76"/>
      <c r="OF29" s="76"/>
      <c r="OG29" s="76"/>
      <c r="OH29" s="76"/>
      <c r="OI29" s="76"/>
      <c r="OJ29" s="76"/>
      <c r="OK29" s="76"/>
      <c r="OL29" s="76"/>
      <c r="OM29" s="76"/>
      <c r="ON29" s="76"/>
      <c r="OO29" s="76"/>
      <c r="OP29" s="76"/>
      <c r="OQ29" s="76"/>
      <c r="OR29" s="76"/>
      <c r="OS29" s="76"/>
      <c r="OT29" s="76"/>
      <c r="OU29" s="76"/>
      <c r="OV29" s="76"/>
      <c r="OW29" s="76"/>
      <c r="OX29" s="76"/>
      <c r="OY29" s="76"/>
      <c r="OZ29" s="76"/>
      <c r="PA29" s="76"/>
      <c r="PB29" s="76"/>
      <c r="PC29" s="76"/>
      <c r="PD29" s="76"/>
      <c r="PE29" s="76"/>
      <c r="PF29" s="76"/>
      <c r="PG29" s="76"/>
      <c r="PH29" s="76"/>
      <c r="PI29" s="76"/>
      <c r="PJ29" s="76"/>
      <c r="PK29" s="76"/>
      <c r="PL29" s="76"/>
      <c r="PM29" s="76"/>
      <c r="PN29" s="76"/>
      <c r="PO29" s="76"/>
      <c r="PP29" s="76"/>
      <c r="PQ29" s="76"/>
      <c r="PR29" s="76"/>
      <c r="PS29" s="76"/>
      <c r="PT29" s="76"/>
      <c r="PU29" s="76"/>
      <c r="PV29" s="76"/>
      <c r="PW29" s="76"/>
      <c r="PX29" s="76"/>
      <c r="PY29" s="76"/>
      <c r="PZ29" s="76"/>
      <c r="QA29" s="76"/>
      <c r="QB29" s="76"/>
      <c r="QC29" s="76"/>
      <c r="QD29" s="76"/>
      <c r="QE29" s="76"/>
      <c r="QF29" s="76"/>
      <c r="QG29" s="76"/>
      <c r="QH29" s="76"/>
      <c r="QI29" s="76"/>
      <c r="QJ29" s="76"/>
      <c r="QK29" s="76"/>
      <c r="QL29" s="76"/>
      <c r="QM29" s="76"/>
      <c r="QN29" s="76"/>
      <c r="QO29" s="76"/>
      <c r="QP29" s="76"/>
      <c r="QQ29" s="76"/>
      <c r="QR29" s="76"/>
      <c r="QS29" s="76"/>
      <c r="QT29" s="76"/>
      <c r="QU29" s="76"/>
      <c r="QV29" s="76"/>
      <c r="QW29" s="76"/>
      <c r="QX29" s="76"/>
      <c r="QY29" s="76"/>
      <c r="QZ29" s="76"/>
      <c r="RA29" s="76"/>
      <c r="RB29" s="76"/>
      <c r="RC29" s="76"/>
      <c r="RD29" s="76"/>
      <c r="RE29" s="76"/>
      <c r="RF29" s="76"/>
      <c r="RG29" s="76"/>
      <c r="RH29" s="76"/>
      <c r="RI29" s="76"/>
      <c r="RJ29" s="76"/>
      <c r="RK29" s="76"/>
      <c r="RL29" s="76"/>
      <c r="RM29" s="76"/>
      <c r="RN29" s="76"/>
      <c r="RO29" s="76"/>
      <c r="RP29" s="76"/>
      <c r="RQ29" s="76"/>
      <c r="RR29" s="76"/>
      <c r="RS29" s="76"/>
      <c r="RT29" s="76"/>
      <c r="RU29" s="76"/>
      <c r="RV29" s="76"/>
      <c r="RW29" s="76"/>
      <c r="RX29" s="76"/>
      <c r="RY29" s="76"/>
      <c r="RZ29" s="76"/>
      <c r="SA29" s="76"/>
      <c r="SB29" s="76"/>
      <c r="SC29" s="76"/>
      <c r="SD29" s="76"/>
      <c r="SE29" s="76"/>
      <c r="SF29" s="76"/>
      <c r="SG29" s="76"/>
      <c r="SH29" s="76"/>
      <c r="SI29" s="76"/>
      <c r="SJ29" s="76"/>
      <c r="SK29" s="76"/>
      <c r="SL29" s="76"/>
      <c r="SM29" s="76"/>
      <c r="SN29" s="76"/>
      <c r="SO29" s="76"/>
      <c r="SP29" s="76"/>
      <c r="SQ29" s="76"/>
      <c r="SR29" s="76"/>
      <c r="SS29" s="76"/>
      <c r="ST29" s="76"/>
      <c r="SU29" s="76"/>
      <c r="SV29" s="76"/>
      <c r="SW29" s="76"/>
      <c r="SX29" s="76"/>
      <c r="SY29" s="76"/>
      <c r="SZ29" s="76"/>
      <c r="TA29" s="76"/>
      <c r="TB29" s="76"/>
      <c r="TC29" s="76"/>
      <c r="TD29" s="76"/>
      <c r="TE29" s="76"/>
      <c r="TF29" s="76"/>
      <c r="TG29" s="76"/>
      <c r="TH29" s="76"/>
      <c r="TI29" s="76"/>
      <c r="TJ29" s="76"/>
      <c r="TK29" s="76"/>
      <c r="TL29" s="76"/>
      <c r="TM29" s="76"/>
      <c r="TN29" s="76"/>
      <c r="TO29" s="76"/>
      <c r="TP29" s="76"/>
      <c r="TQ29" s="76"/>
      <c r="TR29" s="76"/>
      <c r="TS29" s="76"/>
      <c r="TT29" s="76"/>
      <c r="TU29" s="76"/>
      <c r="TV29" s="76"/>
      <c r="TW29" s="76"/>
      <c r="TX29" s="76"/>
      <c r="TY29" s="76"/>
      <c r="TZ29" s="76"/>
      <c r="UA29" s="76"/>
      <c r="UB29" s="76"/>
      <c r="UC29" s="76"/>
      <c r="UD29" s="76"/>
      <c r="UE29" s="76"/>
      <c r="UF29" s="76"/>
      <c r="UG29" s="76"/>
      <c r="UH29" s="76"/>
      <c r="UI29" s="76"/>
      <c r="UJ29" s="76"/>
      <c r="UK29" s="76"/>
      <c r="UL29" s="76"/>
      <c r="UM29" s="76"/>
      <c r="UN29" s="76"/>
      <c r="UO29" s="76"/>
      <c r="UP29" s="76"/>
      <c r="UQ29" s="76"/>
      <c r="UR29" s="76"/>
      <c r="US29" s="76"/>
      <c r="UT29" s="76"/>
      <c r="UU29" s="76"/>
      <c r="UV29" s="76"/>
      <c r="UW29" s="76"/>
      <c r="UX29" s="76"/>
      <c r="UY29" s="76"/>
      <c r="UZ29" s="76"/>
      <c r="VA29" s="76"/>
      <c r="VB29" s="76"/>
      <c r="VC29" s="76"/>
      <c r="VD29" s="76"/>
      <c r="VE29" s="76"/>
      <c r="VF29" s="76"/>
      <c r="VG29" s="76"/>
      <c r="VH29" s="76"/>
      <c r="VI29" s="76"/>
      <c r="VJ29" s="76"/>
      <c r="VK29" s="76"/>
      <c r="VL29" s="76"/>
      <c r="VM29" s="76"/>
      <c r="VN29" s="76"/>
      <c r="VO29" s="76"/>
      <c r="VP29" s="76"/>
      <c r="VQ29" s="76"/>
      <c r="VR29" s="76"/>
      <c r="VS29" s="76"/>
      <c r="VT29" s="76"/>
      <c r="VU29" s="76"/>
      <c r="VV29" s="76"/>
      <c r="VW29" s="76"/>
      <c r="VX29" s="76"/>
      <c r="VY29" s="76"/>
      <c r="VZ29" s="76"/>
      <c r="WA29" s="76"/>
      <c r="WB29" s="76"/>
      <c r="WC29" s="76"/>
      <c r="WD29" s="76"/>
      <c r="WE29" s="76"/>
      <c r="WF29" s="76"/>
      <c r="WG29" s="76"/>
      <c r="WH29" s="76"/>
      <c r="WI29" s="76"/>
      <c r="WJ29" s="76"/>
      <c r="WK29" s="76"/>
      <c r="WL29" s="76"/>
      <c r="WM29" s="76"/>
      <c r="WN29" s="76"/>
      <c r="WO29" s="76"/>
      <c r="WP29" s="76"/>
      <c r="WQ29" s="76"/>
      <c r="WR29" s="76"/>
      <c r="WS29" s="76"/>
      <c r="WT29" s="76"/>
      <c r="WU29" s="76"/>
      <c r="WV29" s="76"/>
      <c r="WW29" s="76"/>
      <c r="WX29" s="76"/>
      <c r="WY29" s="76"/>
      <c r="WZ29" s="76"/>
      <c r="XA29" s="76"/>
      <c r="XB29" s="76"/>
      <c r="XC29" s="76"/>
      <c r="XD29" s="76"/>
      <c r="XE29" s="76"/>
      <c r="XF29" s="76"/>
      <c r="XG29" s="76"/>
      <c r="XH29" s="76"/>
      <c r="XI29" s="76"/>
      <c r="XJ29" s="76"/>
      <c r="XK29" s="76"/>
      <c r="XL29" s="76"/>
      <c r="XM29" s="76"/>
      <c r="XN29" s="76"/>
      <c r="XO29" s="76"/>
      <c r="XP29" s="76"/>
      <c r="XQ29" s="76"/>
      <c r="XR29" s="76"/>
      <c r="XS29" s="76"/>
      <c r="XT29" s="76"/>
      <c r="XU29" s="76"/>
      <c r="XV29" s="76"/>
      <c r="XW29" s="76"/>
      <c r="XX29" s="76"/>
      <c r="XY29" s="76"/>
      <c r="XZ29" s="76"/>
      <c r="YA29" s="76"/>
      <c r="YB29" s="76"/>
      <c r="YC29" s="76"/>
      <c r="YD29" s="76"/>
      <c r="YE29" s="76"/>
      <c r="YF29" s="76"/>
      <c r="YG29" s="76"/>
      <c r="YH29" s="76"/>
      <c r="YI29" s="76"/>
      <c r="YJ29" s="76"/>
      <c r="YK29" s="76"/>
      <c r="YL29" s="76"/>
      <c r="YM29" s="76"/>
      <c r="YN29" s="76"/>
      <c r="YO29" s="76"/>
      <c r="YP29" s="76"/>
      <c r="YQ29" s="76"/>
      <c r="YR29" s="76"/>
      <c r="YS29" s="76"/>
      <c r="YT29" s="76"/>
      <c r="YU29" s="76"/>
      <c r="YV29" s="76"/>
      <c r="YW29" s="76"/>
      <c r="YX29" s="76"/>
      <c r="YY29" s="76"/>
      <c r="YZ29" s="76"/>
      <c r="ZA29" s="76"/>
      <c r="ZB29" s="76"/>
      <c r="ZC29" s="76"/>
      <c r="ZD29" s="76"/>
      <c r="ZE29" s="76"/>
      <c r="ZF29" s="76"/>
      <c r="ZG29" s="76"/>
      <c r="ZH29" s="76"/>
      <c r="ZI29" s="76"/>
      <c r="ZJ29" s="76"/>
      <c r="ZK29" s="76"/>
      <c r="ZL29" s="76"/>
      <c r="ZM29" s="76"/>
      <c r="ZN29" s="76"/>
      <c r="ZO29" s="76"/>
      <c r="ZP29" s="76"/>
      <c r="ZQ29" s="76"/>
      <c r="ZR29" s="76"/>
      <c r="ZS29" s="76"/>
      <c r="ZT29" s="76"/>
      <c r="ZU29" s="76"/>
      <c r="ZV29" s="76"/>
      <c r="ZW29" s="76"/>
      <c r="ZX29" s="76"/>
      <c r="ZY29" s="76"/>
      <c r="ZZ29" s="76"/>
      <c r="AAA29" s="76"/>
      <c r="AAB29" s="76"/>
      <c r="AAC29" s="76"/>
      <c r="AAD29" s="76"/>
      <c r="AAE29" s="76"/>
      <c r="AAF29" s="76"/>
      <c r="AAG29" s="76"/>
      <c r="AAH29" s="76"/>
      <c r="AAI29" s="76"/>
      <c r="AAJ29" s="76"/>
      <c r="AAK29" s="76"/>
      <c r="AAL29" s="76"/>
      <c r="AAM29" s="76"/>
      <c r="AAN29" s="76"/>
      <c r="AAO29" s="76"/>
      <c r="AAP29" s="76"/>
      <c r="AAQ29" s="76"/>
      <c r="AAR29" s="76"/>
      <c r="AAS29" s="76"/>
      <c r="AAT29" s="76"/>
      <c r="AAU29" s="76"/>
      <c r="AAV29" s="76"/>
      <c r="AAW29" s="76"/>
      <c r="AAX29" s="76"/>
      <c r="AAY29" s="76"/>
      <c r="AAZ29" s="76"/>
      <c r="ABA29" s="76"/>
      <c r="ABB29" s="76"/>
      <c r="ABC29" s="76"/>
      <c r="ABD29" s="76"/>
      <c r="ABE29" s="76"/>
      <c r="ABF29" s="76"/>
      <c r="ABG29" s="76"/>
      <c r="ABH29" s="76"/>
      <c r="ABI29" s="76"/>
      <c r="ABJ29" s="76"/>
      <c r="ABK29" s="76"/>
      <c r="ABL29" s="76"/>
      <c r="ABM29" s="76"/>
      <c r="ABN29" s="76"/>
      <c r="ABO29" s="76"/>
      <c r="ABP29" s="76"/>
      <c r="ABQ29" s="76"/>
      <c r="ABR29" s="76"/>
      <c r="ABS29" s="76"/>
      <c r="ABT29" s="76"/>
      <c r="ABU29" s="76"/>
      <c r="ABV29" s="76"/>
      <c r="ABW29" s="76"/>
      <c r="ABX29" s="76"/>
      <c r="ABY29" s="76"/>
      <c r="ABZ29" s="76"/>
      <c r="ACA29" s="76"/>
      <c r="ACB29" s="76"/>
      <c r="ACC29" s="76"/>
      <c r="ACD29" s="76"/>
      <c r="ACE29" s="76"/>
      <c r="ACF29" s="76"/>
      <c r="ACG29" s="76"/>
      <c r="ACH29" s="76"/>
      <c r="ACI29" s="76"/>
      <c r="ACJ29" s="76"/>
      <c r="ACK29" s="76"/>
      <c r="ACL29" s="76"/>
      <c r="ACM29" s="76"/>
      <c r="ACN29" s="76"/>
      <c r="ACO29" s="76"/>
      <c r="ACP29" s="76"/>
      <c r="ACQ29" s="76"/>
      <c r="ACR29" s="76"/>
      <c r="ACS29" s="76"/>
      <c r="ACT29" s="76"/>
      <c r="ACU29" s="76"/>
      <c r="ACV29" s="76"/>
      <c r="ACW29" s="76"/>
      <c r="ACX29" s="76"/>
      <c r="ACY29" s="76"/>
      <c r="ACZ29" s="76"/>
      <c r="ADA29" s="76"/>
      <c r="ADB29" s="76"/>
      <c r="ADC29" s="76"/>
      <c r="ADD29" s="76"/>
      <c r="ADE29" s="76"/>
      <c r="ADF29" s="76"/>
      <c r="ADG29" s="76"/>
      <c r="ADH29" s="76"/>
      <c r="ADI29" s="76"/>
      <c r="ADJ29" s="76"/>
      <c r="ADK29" s="76"/>
      <c r="ADL29" s="76"/>
      <c r="ADM29" s="76"/>
      <c r="ADN29" s="76"/>
      <c r="ADO29" s="76"/>
      <c r="ADP29" s="76"/>
      <c r="ADQ29" s="76"/>
      <c r="ADR29" s="76"/>
      <c r="ADS29" s="76"/>
      <c r="ADT29" s="76"/>
      <c r="ADU29" s="76"/>
      <c r="ADV29" s="76"/>
      <c r="ADW29" s="76"/>
      <c r="ADX29" s="76"/>
      <c r="ADY29" s="76"/>
      <c r="ADZ29" s="76"/>
      <c r="AEA29" s="76"/>
      <c r="AEB29" s="76"/>
      <c r="AEC29" s="76"/>
      <c r="AED29" s="76"/>
      <c r="AEE29" s="76"/>
      <c r="AEF29" s="76"/>
      <c r="AEG29" s="76"/>
      <c r="AEH29" s="76"/>
      <c r="AEI29" s="76"/>
      <c r="AEJ29" s="76"/>
      <c r="AEK29" s="76"/>
      <c r="AEL29" s="76"/>
      <c r="AEM29" s="76"/>
      <c r="AEN29" s="76"/>
      <c r="AEO29" s="76"/>
      <c r="AEP29" s="76"/>
      <c r="AEQ29" s="76"/>
      <c r="AER29" s="76"/>
      <c r="AES29" s="76"/>
      <c r="AET29" s="76"/>
      <c r="AEU29" s="76"/>
      <c r="AEV29" s="76"/>
      <c r="AEW29" s="76"/>
      <c r="AEX29" s="76"/>
      <c r="AEY29" s="76"/>
      <c r="AEZ29" s="76"/>
      <c r="AFA29" s="76"/>
      <c r="AFB29" s="76"/>
      <c r="AFC29" s="76"/>
      <c r="AFD29" s="76"/>
      <c r="AFE29" s="76"/>
      <c r="AFF29" s="76"/>
      <c r="AFG29" s="76"/>
      <c r="AFH29" s="76"/>
      <c r="AFI29" s="76"/>
      <c r="AFJ29" s="76"/>
      <c r="AFK29" s="76"/>
      <c r="AFL29" s="76"/>
      <c r="AFM29" s="76"/>
      <c r="AFN29" s="76"/>
      <c r="AFO29" s="76"/>
      <c r="AFP29" s="76"/>
      <c r="AFQ29" s="76"/>
      <c r="AFR29" s="76"/>
      <c r="AFS29" s="76"/>
      <c r="AFT29" s="76"/>
      <c r="AFU29" s="76"/>
      <c r="AFV29" s="76"/>
      <c r="AFW29" s="76"/>
      <c r="AFX29" s="76"/>
      <c r="AFY29" s="76"/>
      <c r="AFZ29" s="76"/>
      <c r="AGA29" s="76"/>
      <c r="AGB29" s="76"/>
      <c r="AGC29" s="76"/>
      <c r="AGD29" s="76"/>
      <c r="AGE29" s="76"/>
      <c r="AGF29" s="76"/>
      <c r="AGG29" s="76"/>
      <c r="AGH29" s="76"/>
      <c r="AGI29" s="76"/>
      <c r="AGJ29" s="76"/>
      <c r="AGK29" s="76"/>
      <c r="AGL29" s="76"/>
      <c r="AGM29" s="76"/>
      <c r="AGN29" s="76"/>
      <c r="AGO29" s="76"/>
      <c r="AGP29" s="76"/>
      <c r="AGQ29" s="76"/>
      <c r="AGR29" s="76"/>
      <c r="AGS29" s="76"/>
      <c r="AGT29" s="76"/>
      <c r="AGU29" s="76"/>
      <c r="AGV29" s="76"/>
      <c r="AGW29" s="76"/>
      <c r="AGX29" s="76"/>
      <c r="AGY29" s="76"/>
      <c r="AGZ29" s="76"/>
      <c r="AHA29" s="76"/>
      <c r="AHB29" s="76"/>
      <c r="AHC29" s="76"/>
      <c r="AHD29" s="76"/>
      <c r="AHE29" s="76"/>
      <c r="AHF29" s="76"/>
      <c r="AHG29" s="76"/>
      <c r="AHH29" s="76"/>
      <c r="AHI29" s="76"/>
      <c r="AHJ29" s="76"/>
      <c r="AHK29" s="76"/>
      <c r="AHL29" s="76"/>
      <c r="AHM29" s="76"/>
      <c r="AHN29" s="76"/>
      <c r="AHO29" s="76"/>
      <c r="AHP29" s="76"/>
      <c r="AHQ29" s="76"/>
      <c r="AHR29" s="76"/>
      <c r="AHS29" s="76"/>
      <c r="AHT29" s="76"/>
      <c r="AHU29" s="76"/>
      <c r="AHV29" s="76"/>
      <c r="AHW29" s="76"/>
      <c r="AHX29" s="76"/>
      <c r="AHY29" s="76"/>
      <c r="AHZ29" s="76"/>
      <c r="AIA29" s="76"/>
      <c r="AIB29" s="76"/>
      <c r="AIC29" s="76"/>
      <c r="AID29" s="76"/>
      <c r="AIE29" s="76"/>
      <c r="AIF29" s="76"/>
      <c r="AIG29" s="76"/>
      <c r="AIH29" s="76"/>
      <c r="AII29" s="76"/>
      <c r="AIJ29" s="76"/>
      <c r="AIK29" s="76"/>
      <c r="AIL29" s="76"/>
      <c r="AIM29" s="76"/>
      <c r="AIN29" s="76"/>
      <c r="AIO29" s="76"/>
      <c r="AIP29" s="76"/>
      <c r="AIQ29" s="76"/>
      <c r="AIR29" s="76"/>
      <c r="AIS29" s="76"/>
      <c r="AIT29" s="76"/>
      <c r="AIU29" s="76"/>
      <c r="AIV29" s="76"/>
      <c r="AIW29" s="76"/>
      <c r="AIX29" s="76"/>
      <c r="AIY29" s="76"/>
      <c r="AIZ29" s="76"/>
      <c r="AJA29" s="76"/>
      <c r="AJB29" s="76"/>
      <c r="AJC29" s="76"/>
      <c r="AJD29" s="76"/>
      <c r="AJE29" s="76"/>
      <c r="AJF29" s="76"/>
      <c r="AJG29" s="76"/>
      <c r="AJH29" s="76"/>
      <c r="AJI29" s="76"/>
      <c r="AJJ29" s="76"/>
      <c r="AJK29" s="76"/>
      <c r="AJL29" s="76"/>
      <c r="AJM29" s="76"/>
      <c r="AJN29" s="76"/>
      <c r="AJO29" s="76"/>
      <c r="AJP29" s="76"/>
      <c r="AJQ29" s="76"/>
      <c r="AJR29" s="76"/>
      <c r="AJS29" s="76"/>
      <c r="AJT29" s="76"/>
      <c r="AJU29" s="76"/>
      <c r="AJV29" s="76"/>
      <c r="AJW29" s="76"/>
      <c r="AJX29" s="76"/>
      <c r="AJY29" s="76"/>
      <c r="AJZ29" s="76"/>
      <c r="AKA29" s="76"/>
      <c r="AKB29" s="76"/>
      <c r="AKC29" s="76"/>
      <c r="AKD29" s="76"/>
      <c r="AKE29" s="76"/>
      <c r="AKF29" s="76"/>
      <c r="AKG29" s="76"/>
      <c r="AKH29" s="76"/>
      <c r="AKI29" s="76"/>
      <c r="AKJ29" s="76"/>
      <c r="AKK29" s="76"/>
      <c r="AKL29" s="76"/>
      <c r="AKM29" s="76"/>
      <c r="AKN29" s="76"/>
      <c r="AKO29" s="76"/>
      <c r="AKP29" s="76"/>
      <c r="AKQ29" s="76"/>
      <c r="AKR29" s="76"/>
      <c r="AKS29" s="76"/>
      <c r="AKT29" s="76"/>
      <c r="AKU29" s="76"/>
      <c r="AKV29" s="76"/>
      <c r="AKW29" s="76"/>
      <c r="AKX29" s="76"/>
      <c r="AKY29" s="76"/>
      <c r="AKZ29" s="76"/>
      <c r="ALA29" s="76"/>
      <c r="ALB29" s="76"/>
      <c r="ALC29" s="76"/>
      <c r="ALD29" s="76"/>
      <c r="ALE29" s="76"/>
      <c r="ALF29" s="76"/>
      <c r="ALG29" s="76"/>
      <c r="ALH29" s="76"/>
      <c r="ALI29" s="76"/>
      <c r="ALJ29" s="76"/>
      <c r="ALK29" s="76"/>
      <c r="ALL29" s="76"/>
      <c r="ALM29" s="76"/>
      <c r="ALN29" s="76"/>
      <c r="ALO29" s="76"/>
      <c r="ALP29" s="76"/>
      <c r="ALQ29" s="76"/>
      <c r="ALR29" s="76"/>
      <c r="ALS29" s="76"/>
      <c r="ALT29" s="76"/>
      <c r="ALU29" s="76"/>
      <c r="ALV29" s="76"/>
      <c r="ALW29" s="76"/>
      <c r="ALX29" s="76"/>
      <c r="ALY29" s="76"/>
      <c r="ALZ29" s="76"/>
      <c r="AMA29" s="76"/>
      <c r="AMB29" s="76"/>
      <c r="AMC29" s="76"/>
      <c r="AMD29" s="76"/>
      <c r="AME29" s="76"/>
      <c r="AMF29" s="76"/>
      <c r="AMG29" s="76"/>
      <c r="AMH29" s="76"/>
      <c r="AMI29" s="76"/>
      <c r="AMJ29" s="76"/>
    </row>
    <row r="30" spans="1:1024" ht="13.5">
      <c r="A30" s="128"/>
      <c r="B30" s="126">
        <v>322</v>
      </c>
      <c r="C30" s="127" t="s">
        <v>221</v>
      </c>
      <c r="D30" s="123">
        <f>SUM(D31:D36)</f>
        <v>305000</v>
      </c>
      <c r="E30" s="123">
        <f>SUM(E31:E36)</f>
        <v>4995.3900000000003</v>
      </c>
      <c r="F30" s="124">
        <f t="shared" si="1"/>
        <v>1.637832786885246E-2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  <c r="NO30" s="76"/>
      <c r="NP30" s="76"/>
      <c r="NQ30" s="76"/>
      <c r="NR30" s="76"/>
      <c r="NS30" s="76"/>
      <c r="NT30" s="76"/>
      <c r="NU30" s="76"/>
      <c r="NV30" s="76"/>
      <c r="NW30" s="76"/>
      <c r="NX30" s="76"/>
      <c r="NY30" s="76"/>
      <c r="NZ30" s="76"/>
      <c r="OA30" s="76"/>
      <c r="OB30" s="76"/>
      <c r="OC30" s="76"/>
      <c r="OD30" s="76"/>
      <c r="OE30" s="76"/>
      <c r="OF30" s="76"/>
      <c r="OG30" s="76"/>
      <c r="OH30" s="76"/>
      <c r="OI30" s="76"/>
      <c r="OJ30" s="76"/>
      <c r="OK30" s="76"/>
      <c r="OL30" s="76"/>
      <c r="OM30" s="76"/>
      <c r="ON30" s="76"/>
      <c r="OO30" s="76"/>
      <c r="OP30" s="76"/>
      <c r="OQ30" s="76"/>
      <c r="OR30" s="76"/>
      <c r="OS30" s="76"/>
      <c r="OT30" s="76"/>
      <c r="OU30" s="76"/>
      <c r="OV30" s="76"/>
      <c r="OW30" s="76"/>
      <c r="OX30" s="76"/>
      <c r="OY30" s="76"/>
      <c r="OZ30" s="76"/>
      <c r="PA30" s="76"/>
      <c r="PB30" s="76"/>
      <c r="PC30" s="76"/>
      <c r="PD30" s="76"/>
      <c r="PE30" s="76"/>
      <c r="PF30" s="76"/>
      <c r="PG30" s="76"/>
      <c r="PH30" s="76"/>
      <c r="PI30" s="76"/>
      <c r="PJ30" s="76"/>
      <c r="PK30" s="76"/>
      <c r="PL30" s="76"/>
      <c r="PM30" s="76"/>
      <c r="PN30" s="76"/>
      <c r="PO30" s="76"/>
      <c r="PP30" s="76"/>
      <c r="PQ30" s="76"/>
      <c r="PR30" s="76"/>
      <c r="PS30" s="76"/>
      <c r="PT30" s="76"/>
      <c r="PU30" s="76"/>
      <c r="PV30" s="76"/>
      <c r="PW30" s="76"/>
      <c r="PX30" s="76"/>
      <c r="PY30" s="76"/>
      <c r="PZ30" s="76"/>
      <c r="QA30" s="76"/>
      <c r="QB30" s="76"/>
      <c r="QC30" s="76"/>
      <c r="QD30" s="76"/>
      <c r="QE30" s="76"/>
      <c r="QF30" s="76"/>
      <c r="QG30" s="76"/>
      <c r="QH30" s="76"/>
      <c r="QI30" s="76"/>
      <c r="QJ30" s="76"/>
      <c r="QK30" s="76"/>
      <c r="QL30" s="76"/>
      <c r="QM30" s="76"/>
      <c r="QN30" s="76"/>
      <c r="QO30" s="76"/>
      <c r="QP30" s="76"/>
      <c r="QQ30" s="76"/>
      <c r="QR30" s="76"/>
      <c r="QS30" s="76"/>
      <c r="QT30" s="76"/>
      <c r="QU30" s="76"/>
      <c r="QV30" s="76"/>
      <c r="QW30" s="76"/>
      <c r="QX30" s="76"/>
      <c r="QY30" s="76"/>
      <c r="QZ30" s="76"/>
      <c r="RA30" s="76"/>
      <c r="RB30" s="76"/>
      <c r="RC30" s="76"/>
      <c r="RD30" s="76"/>
      <c r="RE30" s="76"/>
      <c r="RF30" s="76"/>
      <c r="RG30" s="76"/>
      <c r="RH30" s="76"/>
      <c r="RI30" s="76"/>
      <c r="RJ30" s="76"/>
      <c r="RK30" s="76"/>
      <c r="RL30" s="76"/>
      <c r="RM30" s="76"/>
      <c r="RN30" s="76"/>
      <c r="RO30" s="76"/>
      <c r="RP30" s="76"/>
      <c r="RQ30" s="76"/>
      <c r="RR30" s="76"/>
      <c r="RS30" s="76"/>
      <c r="RT30" s="76"/>
      <c r="RU30" s="76"/>
      <c r="RV30" s="76"/>
      <c r="RW30" s="76"/>
      <c r="RX30" s="76"/>
      <c r="RY30" s="76"/>
      <c r="RZ30" s="76"/>
      <c r="SA30" s="76"/>
      <c r="SB30" s="76"/>
      <c r="SC30" s="76"/>
      <c r="SD30" s="76"/>
      <c r="SE30" s="76"/>
      <c r="SF30" s="76"/>
      <c r="SG30" s="76"/>
      <c r="SH30" s="76"/>
      <c r="SI30" s="76"/>
      <c r="SJ30" s="76"/>
      <c r="SK30" s="76"/>
      <c r="SL30" s="76"/>
      <c r="SM30" s="76"/>
      <c r="SN30" s="76"/>
      <c r="SO30" s="76"/>
      <c r="SP30" s="76"/>
      <c r="SQ30" s="76"/>
      <c r="SR30" s="76"/>
      <c r="SS30" s="76"/>
      <c r="ST30" s="76"/>
      <c r="SU30" s="76"/>
      <c r="SV30" s="76"/>
      <c r="SW30" s="76"/>
      <c r="SX30" s="76"/>
      <c r="SY30" s="76"/>
      <c r="SZ30" s="76"/>
      <c r="TA30" s="76"/>
      <c r="TB30" s="76"/>
      <c r="TC30" s="76"/>
      <c r="TD30" s="76"/>
      <c r="TE30" s="76"/>
      <c r="TF30" s="76"/>
      <c r="TG30" s="76"/>
      <c r="TH30" s="76"/>
      <c r="TI30" s="76"/>
      <c r="TJ30" s="76"/>
      <c r="TK30" s="76"/>
      <c r="TL30" s="76"/>
      <c r="TM30" s="76"/>
      <c r="TN30" s="76"/>
      <c r="TO30" s="76"/>
      <c r="TP30" s="76"/>
      <c r="TQ30" s="76"/>
      <c r="TR30" s="76"/>
      <c r="TS30" s="76"/>
      <c r="TT30" s="76"/>
      <c r="TU30" s="76"/>
      <c r="TV30" s="76"/>
      <c r="TW30" s="76"/>
      <c r="TX30" s="76"/>
      <c r="TY30" s="76"/>
      <c r="TZ30" s="76"/>
      <c r="UA30" s="76"/>
      <c r="UB30" s="76"/>
      <c r="UC30" s="76"/>
      <c r="UD30" s="76"/>
      <c r="UE30" s="76"/>
      <c r="UF30" s="76"/>
      <c r="UG30" s="76"/>
      <c r="UH30" s="76"/>
      <c r="UI30" s="76"/>
      <c r="UJ30" s="76"/>
      <c r="UK30" s="76"/>
      <c r="UL30" s="76"/>
      <c r="UM30" s="76"/>
      <c r="UN30" s="76"/>
      <c r="UO30" s="76"/>
      <c r="UP30" s="76"/>
      <c r="UQ30" s="76"/>
      <c r="UR30" s="76"/>
      <c r="US30" s="76"/>
      <c r="UT30" s="76"/>
      <c r="UU30" s="76"/>
      <c r="UV30" s="76"/>
      <c r="UW30" s="76"/>
      <c r="UX30" s="76"/>
      <c r="UY30" s="76"/>
      <c r="UZ30" s="76"/>
      <c r="VA30" s="76"/>
      <c r="VB30" s="76"/>
      <c r="VC30" s="76"/>
      <c r="VD30" s="76"/>
      <c r="VE30" s="76"/>
      <c r="VF30" s="76"/>
      <c r="VG30" s="76"/>
      <c r="VH30" s="76"/>
      <c r="VI30" s="76"/>
      <c r="VJ30" s="76"/>
      <c r="VK30" s="76"/>
      <c r="VL30" s="76"/>
      <c r="VM30" s="76"/>
      <c r="VN30" s="76"/>
      <c r="VO30" s="76"/>
      <c r="VP30" s="76"/>
      <c r="VQ30" s="76"/>
      <c r="VR30" s="76"/>
      <c r="VS30" s="76"/>
      <c r="VT30" s="76"/>
      <c r="VU30" s="76"/>
      <c r="VV30" s="76"/>
      <c r="VW30" s="76"/>
      <c r="VX30" s="76"/>
      <c r="VY30" s="76"/>
      <c r="VZ30" s="76"/>
      <c r="WA30" s="76"/>
      <c r="WB30" s="76"/>
      <c r="WC30" s="76"/>
      <c r="WD30" s="76"/>
      <c r="WE30" s="76"/>
      <c r="WF30" s="76"/>
      <c r="WG30" s="76"/>
      <c r="WH30" s="76"/>
      <c r="WI30" s="76"/>
      <c r="WJ30" s="76"/>
      <c r="WK30" s="76"/>
      <c r="WL30" s="76"/>
      <c r="WM30" s="76"/>
      <c r="WN30" s="76"/>
      <c r="WO30" s="76"/>
      <c r="WP30" s="76"/>
      <c r="WQ30" s="76"/>
      <c r="WR30" s="76"/>
      <c r="WS30" s="76"/>
      <c r="WT30" s="76"/>
      <c r="WU30" s="76"/>
      <c r="WV30" s="76"/>
      <c r="WW30" s="76"/>
      <c r="WX30" s="76"/>
      <c r="WY30" s="76"/>
      <c r="WZ30" s="76"/>
      <c r="XA30" s="76"/>
      <c r="XB30" s="76"/>
      <c r="XC30" s="76"/>
      <c r="XD30" s="76"/>
      <c r="XE30" s="76"/>
      <c r="XF30" s="76"/>
      <c r="XG30" s="76"/>
      <c r="XH30" s="76"/>
      <c r="XI30" s="76"/>
      <c r="XJ30" s="76"/>
      <c r="XK30" s="76"/>
      <c r="XL30" s="76"/>
      <c r="XM30" s="76"/>
      <c r="XN30" s="76"/>
      <c r="XO30" s="76"/>
      <c r="XP30" s="76"/>
      <c r="XQ30" s="76"/>
      <c r="XR30" s="76"/>
      <c r="XS30" s="76"/>
      <c r="XT30" s="76"/>
      <c r="XU30" s="76"/>
      <c r="XV30" s="76"/>
      <c r="XW30" s="76"/>
      <c r="XX30" s="76"/>
      <c r="XY30" s="76"/>
      <c r="XZ30" s="76"/>
      <c r="YA30" s="76"/>
      <c r="YB30" s="76"/>
      <c r="YC30" s="76"/>
      <c r="YD30" s="76"/>
      <c r="YE30" s="76"/>
      <c r="YF30" s="76"/>
      <c r="YG30" s="76"/>
      <c r="YH30" s="76"/>
      <c r="YI30" s="76"/>
      <c r="YJ30" s="76"/>
      <c r="YK30" s="76"/>
      <c r="YL30" s="76"/>
      <c r="YM30" s="76"/>
      <c r="YN30" s="76"/>
      <c r="YO30" s="76"/>
      <c r="YP30" s="76"/>
      <c r="YQ30" s="76"/>
      <c r="YR30" s="76"/>
      <c r="YS30" s="76"/>
      <c r="YT30" s="76"/>
      <c r="YU30" s="76"/>
      <c r="YV30" s="76"/>
      <c r="YW30" s="76"/>
      <c r="YX30" s="76"/>
      <c r="YY30" s="76"/>
      <c r="YZ30" s="76"/>
      <c r="ZA30" s="76"/>
      <c r="ZB30" s="76"/>
      <c r="ZC30" s="76"/>
      <c r="ZD30" s="76"/>
      <c r="ZE30" s="76"/>
      <c r="ZF30" s="76"/>
      <c r="ZG30" s="76"/>
      <c r="ZH30" s="76"/>
      <c r="ZI30" s="76"/>
      <c r="ZJ30" s="76"/>
      <c r="ZK30" s="76"/>
      <c r="ZL30" s="76"/>
      <c r="ZM30" s="76"/>
      <c r="ZN30" s="76"/>
      <c r="ZO30" s="76"/>
      <c r="ZP30" s="76"/>
      <c r="ZQ30" s="76"/>
      <c r="ZR30" s="76"/>
      <c r="ZS30" s="76"/>
      <c r="ZT30" s="76"/>
      <c r="ZU30" s="76"/>
      <c r="ZV30" s="76"/>
      <c r="ZW30" s="76"/>
      <c r="ZX30" s="76"/>
      <c r="ZY30" s="76"/>
      <c r="ZZ30" s="76"/>
      <c r="AAA30" s="76"/>
      <c r="AAB30" s="76"/>
      <c r="AAC30" s="76"/>
      <c r="AAD30" s="76"/>
      <c r="AAE30" s="76"/>
      <c r="AAF30" s="76"/>
      <c r="AAG30" s="76"/>
      <c r="AAH30" s="76"/>
      <c r="AAI30" s="76"/>
      <c r="AAJ30" s="76"/>
      <c r="AAK30" s="76"/>
      <c r="AAL30" s="76"/>
      <c r="AAM30" s="76"/>
      <c r="AAN30" s="76"/>
      <c r="AAO30" s="76"/>
      <c r="AAP30" s="76"/>
      <c r="AAQ30" s="76"/>
      <c r="AAR30" s="76"/>
      <c r="AAS30" s="76"/>
      <c r="AAT30" s="76"/>
      <c r="AAU30" s="76"/>
      <c r="AAV30" s="76"/>
      <c r="AAW30" s="76"/>
      <c r="AAX30" s="76"/>
      <c r="AAY30" s="76"/>
      <c r="AAZ30" s="76"/>
      <c r="ABA30" s="76"/>
      <c r="ABB30" s="76"/>
      <c r="ABC30" s="76"/>
      <c r="ABD30" s="76"/>
      <c r="ABE30" s="76"/>
      <c r="ABF30" s="76"/>
      <c r="ABG30" s="76"/>
      <c r="ABH30" s="76"/>
      <c r="ABI30" s="76"/>
      <c r="ABJ30" s="76"/>
      <c r="ABK30" s="76"/>
      <c r="ABL30" s="76"/>
      <c r="ABM30" s="76"/>
      <c r="ABN30" s="76"/>
      <c r="ABO30" s="76"/>
      <c r="ABP30" s="76"/>
      <c r="ABQ30" s="76"/>
      <c r="ABR30" s="76"/>
      <c r="ABS30" s="76"/>
      <c r="ABT30" s="76"/>
      <c r="ABU30" s="76"/>
      <c r="ABV30" s="76"/>
      <c r="ABW30" s="76"/>
      <c r="ABX30" s="76"/>
      <c r="ABY30" s="76"/>
      <c r="ABZ30" s="76"/>
      <c r="ACA30" s="76"/>
      <c r="ACB30" s="76"/>
      <c r="ACC30" s="76"/>
      <c r="ACD30" s="76"/>
      <c r="ACE30" s="76"/>
      <c r="ACF30" s="76"/>
      <c r="ACG30" s="76"/>
      <c r="ACH30" s="76"/>
      <c r="ACI30" s="76"/>
      <c r="ACJ30" s="76"/>
      <c r="ACK30" s="76"/>
      <c r="ACL30" s="76"/>
      <c r="ACM30" s="76"/>
      <c r="ACN30" s="76"/>
      <c r="ACO30" s="76"/>
      <c r="ACP30" s="76"/>
      <c r="ACQ30" s="76"/>
      <c r="ACR30" s="76"/>
      <c r="ACS30" s="76"/>
      <c r="ACT30" s="76"/>
      <c r="ACU30" s="76"/>
      <c r="ACV30" s="76"/>
      <c r="ACW30" s="76"/>
      <c r="ACX30" s="76"/>
      <c r="ACY30" s="76"/>
      <c r="ACZ30" s="76"/>
      <c r="ADA30" s="76"/>
      <c r="ADB30" s="76"/>
      <c r="ADC30" s="76"/>
      <c r="ADD30" s="76"/>
      <c r="ADE30" s="76"/>
      <c r="ADF30" s="76"/>
      <c r="ADG30" s="76"/>
      <c r="ADH30" s="76"/>
      <c r="ADI30" s="76"/>
      <c r="ADJ30" s="76"/>
      <c r="ADK30" s="76"/>
      <c r="ADL30" s="76"/>
      <c r="ADM30" s="76"/>
      <c r="ADN30" s="76"/>
      <c r="ADO30" s="76"/>
      <c r="ADP30" s="76"/>
      <c r="ADQ30" s="76"/>
      <c r="ADR30" s="76"/>
      <c r="ADS30" s="76"/>
      <c r="ADT30" s="76"/>
      <c r="ADU30" s="76"/>
      <c r="ADV30" s="76"/>
      <c r="ADW30" s="76"/>
      <c r="ADX30" s="76"/>
      <c r="ADY30" s="76"/>
      <c r="ADZ30" s="76"/>
      <c r="AEA30" s="76"/>
      <c r="AEB30" s="76"/>
      <c r="AEC30" s="76"/>
      <c r="AED30" s="76"/>
      <c r="AEE30" s="76"/>
      <c r="AEF30" s="76"/>
      <c r="AEG30" s="76"/>
      <c r="AEH30" s="76"/>
      <c r="AEI30" s="76"/>
      <c r="AEJ30" s="76"/>
      <c r="AEK30" s="76"/>
      <c r="AEL30" s="76"/>
      <c r="AEM30" s="76"/>
      <c r="AEN30" s="76"/>
      <c r="AEO30" s="76"/>
      <c r="AEP30" s="76"/>
      <c r="AEQ30" s="76"/>
      <c r="AER30" s="76"/>
      <c r="AES30" s="76"/>
      <c r="AET30" s="76"/>
      <c r="AEU30" s="76"/>
      <c r="AEV30" s="76"/>
      <c r="AEW30" s="76"/>
      <c r="AEX30" s="76"/>
      <c r="AEY30" s="76"/>
      <c r="AEZ30" s="76"/>
      <c r="AFA30" s="76"/>
      <c r="AFB30" s="76"/>
      <c r="AFC30" s="76"/>
      <c r="AFD30" s="76"/>
      <c r="AFE30" s="76"/>
      <c r="AFF30" s="76"/>
      <c r="AFG30" s="76"/>
      <c r="AFH30" s="76"/>
      <c r="AFI30" s="76"/>
      <c r="AFJ30" s="76"/>
      <c r="AFK30" s="76"/>
      <c r="AFL30" s="76"/>
      <c r="AFM30" s="76"/>
      <c r="AFN30" s="76"/>
      <c r="AFO30" s="76"/>
      <c r="AFP30" s="76"/>
      <c r="AFQ30" s="76"/>
      <c r="AFR30" s="76"/>
      <c r="AFS30" s="76"/>
      <c r="AFT30" s="76"/>
      <c r="AFU30" s="76"/>
      <c r="AFV30" s="76"/>
      <c r="AFW30" s="76"/>
      <c r="AFX30" s="76"/>
      <c r="AFY30" s="76"/>
      <c r="AFZ30" s="76"/>
      <c r="AGA30" s="76"/>
      <c r="AGB30" s="76"/>
      <c r="AGC30" s="76"/>
      <c r="AGD30" s="76"/>
      <c r="AGE30" s="76"/>
      <c r="AGF30" s="76"/>
      <c r="AGG30" s="76"/>
      <c r="AGH30" s="76"/>
      <c r="AGI30" s="76"/>
      <c r="AGJ30" s="76"/>
      <c r="AGK30" s="76"/>
      <c r="AGL30" s="76"/>
      <c r="AGM30" s="76"/>
      <c r="AGN30" s="76"/>
      <c r="AGO30" s="76"/>
      <c r="AGP30" s="76"/>
      <c r="AGQ30" s="76"/>
      <c r="AGR30" s="76"/>
      <c r="AGS30" s="76"/>
      <c r="AGT30" s="76"/>
      <c r="AGU30" s="76"/>
      <c r="AGV30" s="76"/>
      <c r="AGW30" s="76"/>
      <c r="AGX30" s="76"/>
      <c r="AGY30" s="76"/>
      <c r="AGZ30" s="76"/>
      <c r="AHA30" s="76"/>
      <c r="AHB30" s="76"/>
      <c r="AHC30" s="76"/>
      <c r="AHD30" s="76"/>
      <c r="AHE30" s="76"/>
      <c r="AHF30" s="76"/>
      <c r="AHG30" s="76"/>
      <c r="AHH30" s="76"/>
      <c r="AHI30" s="76"/>
      <c r="AHJ30" s="76"/>
      <c r="AHK30" s="76"/>
      <c r="AHL30" s="76"/>
      <c r="AHM30" s="76"/>
      <c r="AHN30" s="76"/>
      <c r="AHO30" s="76"/>
      <c r="AHP30" s="76"/>
      <c r="AHQ30" s="76"/>
      <c r="AHR30" s="76"/>
      <c r="AHS30" s="76"/>
      <c r="AHT30" s="76"/>
      <c r="AHU30" s="76"/>
      <c r="AHV30" s="76"/>
      <c r="AHW30" s="76"/>
      <c r="AHX30" s="76"/>
      <c r="AHY30" s="76"/>
      <c r="AHZ30" s="76"/>
      <c r="AIA30" s="76"/>
      <c r="AIB30" s="76"/>
      <c r="AIC30" s="76"/>
      <c r="AID30" s="76"/>
      <c r="AIE30" s="76"/>
      <c r="AIF30" s="76"/>
      <c r="AIG30" s="76"/>
      <c r="AIH30" s="76"/>
      <c r="AII30" s="76"/>
      <c r="AIJ30" s="76"/>
      <c r="AIK30" s="76"/>
      <c r="AIL30" s="76"/>
      <c r="AIM30" s="76"/>
      <c r="AIN30" s="76"/>
      <c r="AIO30" s="76"/>
      <c r="AIP30" s="76"/>
      <c r="AIQ30" s="76"/>
      <c r="AIR30" s="76"/>
      <c r="AIS30" s="76"/>
      <c r="AIT30" s="76"/>
      <c r="AIU30" s="76"/>
      <c r="AIV30" s="76"/>
      <c r="AIW30" s="76"/>
      <c r="AIX30" s="76"/>
      <c r="AIY30" s="76"/>
      <c r="AIZ30" s="76"/>
      <c r="AJA30" s="76"/>
      <c r="AJB30" s="76"/>
      <c r="AJC30" s="76"/>
      <c r="AJD30" s="76"/>
      <c r="AJE30" s="76"/>
      <c r="AJF30" s="76"/>
      <c r="AJG30" s="76"/>
      <c r="AJH30" s="76"/>
      <c r="AJI30" s="76"/>
      <c r="AJJ30" s="76"/>
      <c r="AJK30" s="76"/>
      <c r="AJL30" s="76"/>
      <c r="AJM30" s="76"/>
      <c r="AJN30" s="76"/>
      <c r="AJO30" s="76"/>
      <c r="AJP30" s="76"/>
      <c r="AJQ30" s="76"/>
      <c r="AJR30" s="76"/>
      <c r="AJS30" s="76"/>
      <c r="AJT30" s="76"/>
      <c r="AJU30" s="76"/>
      <c r="AJV30" s="76"/>
      <c r="AJW30" s="76"/>
      <c r="AJX30" s="76"/>
      <c r="AJY30" s="76"/>
      <c r="AJZ30" s="76"/>
      <c r="AKA30" s="76"/>
      <c r="AKB30" s="76"/>
      <c r="AKC30" s="76"/>
      <c r="AKD30" s="76"/>
      <c r="AKE30" s="76"/>
      <c r="AKF30" s="76"/>
      <c r="AKG30" s="76"/>
      <c r="AKH30" s="76"/>
      <c r="AKI30" s="76"/>
      <c r="AKJ30" s="76"/>
      <c r="AKK30" s="76"/>
      <c r="AKL30" s="76"/>
      <c r="AKM30" s="76"/>
      <c r="AKN30" s="76"/>
      <c r="AKO30" s="76"/>
      <c r="AKP30" s="76"/>
      <c r="AKQ30" s="76"/>
      <c r="AKR30" s="76"/>
      <c r="AKS30" s="76"/>
      <c r="AKT30" s="76"/>
      <c r="AKU30" s="76"/>
      <c r="AKV30" s="76"/>
      <c r="AKW30" s="76"/>
      <c r="AKX30" s="76"/>
      <c r="AKY30" s="76"/>
      <c r="AKZ30" s="76"/>
      <c r="ALA30" s="76"/>
      <c r="ALB30" s="76"/>
      <c r="ALC30" s="76"/>
      <c r="ALD30" s="76"/>
      <c r="ALE30" s="76"/>
      <c r="ALF30" s="76"/>
      <c r="ALG30" s="76"/>
      <c r="ALH30" s="76"/>
      <c r="ALI30" s="76"/>
      <c r="ALJ30" s="76"/>
      <c r="ALK30" s="76"/>
      <c r="ALL30" s="76"/>
      <c r="ALM30" s="76"/>
      <c r="ALN30" s="76"/>
      <c r="ALO30" s="76"/>
      <c r="ALP30" s="76"/>
      <c r="ALQ30" s="76"/>
      <c r="ALR30" s="76"/>
      <c r="ALS30" s="76"/>
      <c r="ALT30" s="76"/>
      <c r="ALU30" s="76"/>
      <c r="ALV30" s="76"/>
      <c r="ALW30" s="76"/>
      <c r="ALX30" s="76"/>
      <c r="ALY30" s="76"/>
      <c r="ALZ30" s="76"/>
      <c r="AMA30" s="76"/>
      <c r="AMB30" s="76"/>
      <c r="AMC30" s="76"/>
      <c r="AMD30" s="76"/>
      <c r="AME30" s="76"/>
      <c r="AMF30" s="76"/>
      <c r="AMG30" s="76"/>
      <c r="AMH30" s="76"/>
      <c r="AMI30" s="76"/>
      <c r="AMJ30" s="76"/>
    </row>
    <row r="31" spans="1:1024" ht="13.5">
      <c r="A31" s="128"/>
      <c r="B31" s="129">
        <v>3221</v>
      </c>
      <c r="C31" s="130" t="s">
        <v>59</v>
      </c>
      <c r="D31" s="131">
        <v>15000</v>
      </c>
      <c r="E31" s="131">
        <v>0</v>
      </c>
      <c r="F31" s="132">
        <f t="shared" si="1"/>
        <v>0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  <c r="NO31" s="76"/>
      <c r="NP31" s="76"/>
      <c r="NQ31" s="76"/>
      <c r="NR31" s="76"/>
      <c r="NS31" s="76"/>
      <c r="NT31" s="76"/>
      <c r="NU31" s="76"/>
      <c r="NV31" s="76"/>
      <c r="NW31" s="76"/>
      <c r="NX31" s="76"/>
      <c r="NY31" s="76"/>
      <c r="NZ31" s="76"/>
      <c r="OA31" s="76"/>
      <c r="OB31" s="76"/>
      <c r="OC31" s="76"/>
      <c r="OD31" s="76"/>
      <c r="OE31" s="76"/>
      <c r="OF31" s="76"/>
      <c r="OG31" s="76"/>
      <c r="OH31" s="76"/>
      <c r="OI31" s="76"/>
      <c r="OJ31" s="76"/>
      <c r="OK31" s="76"/>
      <c r="OL31" s="76"/>
      <c r="OM31" s="76"/>
      <c r="ON31" s="76"/>
      <c r="OO31" s="76"/>
      <c r="OP31" s="76"/>
      <c r="OQ31" s="76"/>
      <c r="OR31" s="76"/>
      <c r="OS31" s="76"/>
      <c r="OT31" s="76"/>
      <c r="OU31" s="76"/>
      <c r="OV31" s="76"/>
      <c r="OW31" s="76"/>
      <c r="OX31" s="76"/>
      <c r="OY31" s="76"/>
      <c r="OZ31" s="76"/>
      <c r="PA31" s="76"/>
      <c r="PB31" s="76"/>
      <c r="PC31" s="76"/>
      <c r="PD31" s="76"/>
      <c r="PE31" s="76"/>
      <c r="PF31" s="76"/>
      <c r="PG31" s="76"/>
      <c r="PH31" s="76"/>
      <c r="PI31" s="76"/>
      <c r="PJ31" s="76"/>
      <c r="PK31" s="76"/>
      <c r="PL31" s="76"/>
      <c r="PM31" s="76"/>
      <c r="PN31" s="76"/>
      <c r="PO31" s="76"/>
      <c r="PP31" s="76"/>
      <c r="PQ31" s="76"/>
      <c r="PR31" s="76"/>
      <c r="PS31" s="76"/>
      <c r="PT31" s="76"/>
      <c r="PU31" s="76"/>
      <c r="PV31" s="76"/>
      <c r="PW31" s="76"/>
      <c r="PX31" s="76"/>
      <c r="PY31" s="76"/>
      <c r="PZ31" s="76"/>
      <c r="QA31" s="76"/>
      <c r="QB31" s="76"/>
      <c r="QC31" s="76"/>
      <c r="QD31" s="76"/>
      <c r="QE31" s="76"/>
      <c r="QF31" s="76"/>
      <c r="QG31" s="76"/>
      <c r="QH31" s="76"/>
      <c r="QI31" s="76"/>
      <c r="QJ31" s="76"/>
      <c r="QK31" s="76"/>
      <c r="QL31" s="76"/>
      <c r="QM31" s="76"/>
      <c r="QN31" s="76"/>
      <c r="QO31" s="76"/>
      <c r="QP31" s="76"/>
      <c r="QQ31" s="76"/>
      <c r="QR31" s="76"/>
      <c r="QS31" s="76"/>
      <c r="QT31" s="76"/>
      <c r="QU31" s="76"/>
      <c r="QV31" s="76"/>
      <c r="QW31" s="76"/>
      <c r="QX31" s="76"/>
      <c r="QY31" s="76"/>
      <c r="QZ31" s="76"/>
      <c r="RA31" s="76"/>
      <c r="RB31" s="76"/>
      <c r="RC31" s="76"/>
      <c r="RD31" s="76"/>
      <c r="RE31" s="76"/>
      <c r="RF31" s="76"/>
      <c r="RG31" s="76"/>
      <c r="RH31" s="76"/>
      <c r="RI31" s="76"/>
      <c r="RJ31" s="76"/>
      <c r="RK31" s="76"/>
      <c r="RL31" s="76"/>
      <c r="RM31" s="76"/>
      <c r="RN31" s="76"/>
      <c r="RO31" s="76"/>
      <c r="RP31" s="76"/>
      <c r="RQ31" s="76"/>
      <c r="RR31" s="76"/>
      <c r="RS31" s="76"/>
      <c r="RT31" s="76"/>
      <c r="RU31" s="76"/>
      <c r="RV31" s="76"/>
      <c r="RW31" s="76"/>
      <c r="RX31" s="76"/>
      <c r="RY31" s="76"/>
      <c r="RZ31" s="76"/>
      <c r="SA31" s="76"/>
      <c r="SB31" s="76"/>
      <c r="SC31" s="76"/>
      <c r="SD31" s="76"/>
      <c r="SE31" s="76"/>
      <c r="SF31" s="76"/>
      <c r="SG31" s="76"/>
      <c r="SH31" s="76"/>
      <c r="SI31" s="76"/>
      <c r="SJ31" s="76"/>
      <c r="SK31" s="76"/>
      <c r="SL31" s="76"/>
      <c r="SM31" s="76"/>
      <c r="SN31" s="76"/>
      <c r="SO31" s="76"/>
      <c r="SP31" s="76"/>
      <c r="SQ31" s="76"/>
      <c r="SR31" s="76"/>
      <c r="SS31" s="76"/>
      <c r="ST31" s="76"/>
      <c r="SU31" s="76"/>
      <c r="SV31" s="76"/>
      <c r="SW31" s="76"/>
      <c r="SX31" s="76"/>
      <c r="SY31" s="76"/>
      <c r="SZ31" s="76"/>
      <c r="TA31" s="76"/>
      <c r="TB31" s="76"/>
      <c r="TC31" s="76"/>
      <c r="TD31" s="76"/>
      <c r="TE31" s="76"/>
      <c r="TF31" s="76"/>
      <c r="TG31" s="76"/>
      <c r="TH31" s="76"/>
      <c r="TI31" s="76"/>
      <c r="TJ31" s="76"/>
      <c r="TK31" s="76"/>
      <c r="TL31" s="76"/>
      <c r="TM31" s="76"/>
      <c r="TN31" s="76"/>
      <c r="TO31" s="76"/>
      <c r="TP31" s="76"/>
      <c r="TQ31" s="76"/>
      <c r="TR31" s="76"/>
      <c r="TS31" s="76"/>
      <c r="TT31" s="76"/>
      <c r="TU31" s="76"/>
      <c r="TV31" s="76"/>
      <c r="TW31" s="76"/>
      <c r="TX31" s="76"/>
      <c r="TY31" s="76"/>
      <c r="TZ31" s="76"/>
      <c r="UA31" s="76"/>
      <c r="UB31" s="76"/>
      <c r="UC31" s="76"/>
      <c r="UD31" s="76"/>
      <c r="UE31" s="76"/>
      <c r="UF31" s="76"/>
      <c r="UG31" s="76"/>
      <c r="UH31" s="76"/>
      <c r="UI31" s="76"/>
      <c r="UJ31" s="76"/>
      <c r="UK31" s="76"/>
      <c r="UL31" s="76"/>
      <c r="UM31" s="76"/>
      <c r="UN31" s="76"/>
      <c r="UO31" s="76"/>
      <c r="UP31" s="76"/>
      <c r="UQ31" s="76"/>
      <c r="UR31" s="76"/>
      <c r="US31" s="76"/>
      <c r="UT31" s="76"/>
      <c r="UU31" s="76"/>
      <c r="UV31" s="76"/>
      <c r="UW31" s="76"/>
      <c r="UX31" s="76"/>
      <c r="UY31" s="76"/>
      <c r="UZ31" s="76"/>
      <c r="VA31" s="76"/>
      <c r="VB31" s="76"/>
      <c r="VC31" s="76"/>
      <c r="VD31" s="76"/>
      <c r="VE31" s="76"/>
      <c r="VF31" s="76"/>
      <c r="VG31" s="76"/>
      <c r="VH31" s="76"/>
      <c r="VI31" s="76"/>
      <c r="VJ31" s="76"/>
      <c r="VK31" s="76"/>
      <c r="VL31" s="76"/>
      <c r="VM31" s="76"/>
      <c r="VN31" s="76"/>
      <c r="VO31" s="76"/>
      <c r="VP31" s="76"/>
      <c r="VQ31" s="76"/>
      <c r="VR31" s="76"/>
      <c r="VS31" s="76"/>
      <c r="VT31" s="76"/>
      <c r="VU31" s="76"/>
      <c r="VV31" s="76"/>
      <c r="VW31" s="76"/>
      <c r="VX31" s="76"/>
      <c r="VY31" s="76"/>
      <c r="VZ31" s="76"/>
      <c r="WA31" s="76"/>
      <c r="WB31" s="76"/>
      <c r="WC31" s="76"/>
      <c r="WD31" s="76"/>
      <c r="WE31" s="76"/>
      <c r="WF31" s="76"/>
      <c r="WG31" s="76"/>
      <c r="WH31" s="76"/>
      <c r="WI31" s="76"/>
      <c r="WJ31" s="76"/>
      <c r="WK31" s="76"/>
      <c r="WL31" s="76"/>
      <c r="WM31" s="76"/>
      <c r="WN31" s="76"/>
      <c r="WO31" s="76"/>
      <c r="WP31" s="76"/>
      <c r="WQ31" s="76"/>
      <c r="WR31" s="76"/>
      <c r="WS31" s="76"/>
      <c r="WT31" s="76"/>
      <c r="WU31" s="76"/>
      <c r="WV31" s="76"/>
      <c r="WW31" s="76"/>
      <c r="WX31" s="76"/>
      <c r="WY31" s="76"/>
      <c r="WZ31" s="76"/>
      <c r="XA31" s="76"/>
      <c r="XB31" s="76"/>
      <c r="XC31" s="76"/>
      <c r="XD31" s="76"/>
      <c r="XE31" s="76"/>
      <c r="XF31" s="76"/>
      <c r="XG31" s="76"/>
      <c r="XH31" s="76"/>
      <c r="XI31" s="76"/>
      <c r="XJ31" s="76"/>
      <c r="XK31" s="76"/>
      <c r="XL31" s="76"/>
      <c r="XM31" s="76"/>
      <c r="XN31" s="76"/>
      <c r="XO31" s="76"/>
      <c r="XP31" s="76"/>
      <c r="XQ31" s="76"/>
      <c r="XR31" s="76"/>
      <c r="XS31" s="76"/>
      <c r="XT31" s="76"/>
      <c r="XU31" s="76"/>
      <c r="XV31" s="76"/>
      <c r="XW31" s="76"/>
      <c r="XX31" s="76"/>
      <c r="XY31" s="76"/>
      <c r="XZ31" s="76"/>
      <c r="YA31" s="76"/>
      <c r="YB31" s="76"/>
      <c r="YC31" s="76"/>
      <c r="YD31" s="76"/>
      <c r="YE31" s="76"/>
      <c r="YF31" s="76"/>
      <c r="YG31" s="76"/>
      <c r="YH31" s="76"/>
      <c r="YI31" s="76"/>
      <c r="YJ31" s="76"/>
      <c r="YK31" s="76"/>
      <c r="YL31" s="76"/>
      <c r="YM31" s="76"/>
      <c r="YN31" s="76"/>
      <c r="YO31" s="76"/>
      <c r="YP31" s="76"/>
      <c r="YQ31" s="76"/>
      <c r="YR31" s="76"/>
      <c r="YS31" s="76"/>
      <c r="YT31" s="76"/>
      <c r="YU31" s="76"/>
      <c r="YV31" s="76"/>
      <c r="YW31" s="76"/>
      <c r="YX31" s="76"/>
      <c r="YY31" s="76"/>
      <c r="YZ31" s="76"/>
      <c r="ZA31" s="76"/>
      <c r="ZB31" s="76"/>
      <c r="ZC31" s="76"/>
      <c r="ZD31" s="76"/>
      <c r="ZE31" s="76"/>
      <c r="ZF31" s="76"/>
      <c r="ZG31" s="76"/>
      <c r="ZH31" s="76"/>
      <c r="ZI31" s="76"/>
      <c r="ZJ31" s="76"/>
      <c r="ZK31" s="76"/>
      <c r="ZL31" s="76"/>
      <c r="ZM31" s="76"/>
      <c r="ZN31" s="76"/>
      <c r="ZO31" s="76"/>
      <c r="ZP31" s="76"/>
      <c r="ZQ31" s="76"/>
      <c r="ZR31" s="76"/>
      <c r="ZS31" s="76"/>
      <c r="ZT31" s="76"/>
      <c r="ZU31" s="76"/>
      <c r="ZV31" s="76"/>
      <c r="ZW31" s="76"/>
      <c r="ZX31" s="76"/>
      <c r="ZY31" s="76"/>
      <c r="ZZ31" s="76"/>
      <c r="AAA31" s="76"/>
      <c r="AAB31" s="76"/>
      <c r="AAC31" s="76"/>
      <c r="AAD31" s="76"/>
      <c r="AAE31" s="76"/>
      <c r="AAF31" s="76"/>
      <c r="AAG31" s="76"/>
      <c r="AAH31" s="76"/>
      <c r="AAI31" s="76"/>
      <c r="AAJ31" s="76"/>
      <c r="AAK31" s="76"/>
      <c r="AAL31" s="76"/>
      <c r="AAM31" s="76"/>
      <c r="AAN31" s="76"/>
      <c r="AAO31" s="76"/>
      <c r="AAP31" s="76"/>
      <c r="AAQ31" s="76"/>
      <c r="AAR31" s="76"/>
      <c r="AAS31" s="76"/>
      <c r="AAT31" s="76"/>
      <c r="AAU31" s="76"/>
      <c r="AAV31" s="76"/>
      <c r="AAW31" s="76"/>
      <c r="AAX31" s="76"/>
      <c r="AAY31" s="76"/>
      <c r="AAZ31" s="76"/>
      <c r="ABA31" s="76"/>
      <c r="ABB31" s="76"/>
      <c r="ABC31" s="76"/>
      <c r="ABD31" s="76"/>
      <c r="ABE31" s="76"/>
      <c r="ABF31" s="76"/>
      <c r="ABG31" s="76"/>
      <c r="ABH31" s="76"/>
      <c r="ABI31" s="76"/>
      <c r="ABJ31" s="76"/>
      <c r="ABK31" s="76"/>
      <c r="ABL31" s="76"/>
      <c r="ABM31" s="76"/>
      <c r="ABN31" s="76"/>
      <c r="ABO31" s="76"/>
      <c r="ABP31" s="76"/>
      <c r="ABQ31" s="76"/>
      <c r="ABR31" s="76"/>
      <c r="ABS31" s="76"/>
      <c r="ABT31" s="76"/>
      <c r="ABU31" s="76"/>
      <c r="ABV31" s="76"/>
      <c r="ABW31" s="76"/>
      <c r="ABX31" s="76"/>
      <c r="ABY31" s="76"/>
      <c r="ABZ31" s="76"/>
      <c r="ACA31" s="76"/>
      <c r="ACB31" s="76"/>
      <c r="ACC31" s="76"/>
      <c r="ACD31" s="76"/>
      <c r="ACE31" s="76"/>
      <c r="ACF31" s="76"/>
      <c r="ACG31" s="76"/>
      <c r="ACH31" s="76"/>
      <c r="ACI31" s="76"/>
      <c r="ACJ31" s="76"/>
      <c r="ACK31" s="76"/>
      <c r="ACL31" s="76"/>
      <c r="ACM31" s="76"/>
      <c r="ACN31" s="76"/>
      <c r="ACO31" s="76"/>
      <c r="ACP31" s="76"/>
      <c r="ACQ31" s="76"/>
      <c r="ACR31" s="76"/>
      <c r="ACS31" s="76"/>
      <c r="ACT31" s="76"/>
      <c r="ACU31" s="76"/>
      <c r="ACV31" s="76"/>
      <c r="ACW31" s="76"/>
      <c r="ACX31" s="76"/>
      <c r="ACY31" s="76"/>
      <c r="ACZ31" s="76"/>
      <c r="ADA31" s="76"/>
      <c r="ADB31" s="76"/>
      <c r="ADC31" s="76"/>
      <c r="ADD31" s="76"/>
      <c r="ADE31" s="76"/>
      <c r="ADF31" s="76"/>
      <c r="ADG31" s="76"/>
      <c r="ADH31" s="76"/>
      <c r="ADI31" s="76"/>
      <c r="ADJ31" s="76"/>
      <c r="ADK31" s="76"/>
      <c r="ADL31" s="76"/>
      <c r="ADM31" s="76"/>
      <c r="ADN31" s="76"/>
      <c r="ADO31" s="76"/>
      <c r="ADP31" s="76"/>
      <c r="ADQ31" s="76"/>
      <c r="ADR31" s="76"/>
      <c r="ADS31" s="76"/>
      <c r="ADT31" s="76"/>
      <c r="ADU31" s="76"/>
      <c r="ADV31" s="76"/>
      <c r="ADW31" s="76"/>
      <c r="ADX31" s="76"/>
      <c r="ADY31" s="76"/>
      <c r="ADZ31" s="76"/>
      <c r="AEA31" s="76"/>
      <c r="AEB31" s="76"/>
      <c r="AEC31" s="76"/>
      <c r="AED31" s="76"/>
      <c r="AEE31" s="76"/>
      <c r="AEF31" s="76"/>
      <c r="AEG31" s="76"/>
      <c r="AEH31" s="76"/>
      <c r="AEI31" s="76"/>
      <c r="AEJ31" s="76"/>
      <c r="AEK31" s="76"/>
      <c r="AEL31" s="76"/>
      <c r="AEM31" s="76"/>
      <c r="AEN31" s="76"/>
      <c r="AEO31" s="76"/>
      <c r="AEP31" s="76"/>
      <c r="AEQ31" s="76"/>
      <c r="AER31" s="76"/>
      <c r="AES31" s="76"/>
      <c r="AET31" s="76"/>
      <c r="AEU31" s="76"/>
      <c r="AEV31" s="76"/>
      <c r="AEW31" s="76"/>
      <c r="AEX31" s="76"/>
      <c r="AEY31" s="76"/>
      <c r="AEZ31" s="76"/>
      <c r="AFA31" s="76"/>
      <c r="AFB31" s="76"/>
      <c r="AFC31" s="76"/>
      <c r="AFD31" s="76"/>
      <c r="AFE31" s="76"/>
      <c r="AFF31" s="76"/>
      <c r="AFG31" s="76"/>
      <c r="AFH31" s="76"/>
      <c r="AFI31" s="76"/>
      <c r="AFJ31" s="76"/>
      <c r="AFK31" s="76"/>
      <c r="AFL31" s="76"/>
      <c r="AFM31" s="76"/>
      <c r="AFN31" s="76"/>
      <c r="AFO31" s="76"/>
      <c r="AFP31" s="76"/>
      <c r="AFQ31" s="76"/>
      <c r="AFR31" s="76"/>
      <c r="AFS31" s="76"/>
      <c r="AFT31" s="76"/>
      <c r="AFU31" s="76"/>
      <c r="AFV31" s="76"/>
      <c r="AFW31" s="76"/>
      <c r="AFX31" s="76"/>
      <c r="AFY31" s="76"/>
      <c r="AFZ31" s="76"/>
      <c r="AGA31" s="76"/>
      <c r="AGB31" s="76"/>
      <c r="AGC31" s="76"/>
      <c r="AGD31" s="76"/>
      <c r="AGE31" s="76"/>
      <c r="AGF31" s="76"/>
      <c r="AGG31" s="76"/>
      <c r="AGH31" s="76"/>
      <c r="AGI31" s="76"/>
      <c r="AGJ31" s="76"/>
      <c r="AGK31" s="76"/>
      <c r="AGL31" s="76"/>
      <c r="AGM31" s="76"/>
      <c r="AGN31" s="76"/>
      <c r="AGO31" s="76"/>
      <c r="AGP31" s="76"/>
      <c r="AGQ31" s="76"/>
      <c r="AGR31" s="76"/>
      <c r="AGS31" s="76"/>
      <c r="AGT31" s="76"/>
      <c r="AGU31" s="76"/>
      <c r="AGV31" s="76"/>
      <c r="AGW31" s="76"/>
      <c r="AGX31" s="76"/>
      <c r="AGY31" s="76"/>
      <c r="AGZ31" s="76"/>
      <c r="AHA31" s="76"/>
      <c r="AHB31" s="76"/>
      <c r="AHC31" s="76"/>
      <c r="AHD31" s="76"/>
      <c r="AHE31" s="76"/>
      <c r="AHF31" s="76"/>
      <c r="AHG31" s="76"/>
      <c r="AHH31" s="76"/>
      <c r="AHI31" s="76"/>
      <c r="AHJ31" s="76"/>
      <c r="AHK31" s="76"/>
      <c r="AHL31" s="76"/>
      <c r="AHM31" s="76"/>
      <c r="AHN31" s="76"/>
      <c r="AHO31" s="76"/>
      <c r="AHP31" s="76"/>
      <c r="AHQ31" s="76"/>
      <c r="AHR31" s="76"/>
      <c r="AHS31" s="76"/>
      <c r="AHT31" s="76"/>
      <c r="AHU31" s="76"/>
      <c r="AHV31" s="76"/>
      <c r="AHW31" s="76"/>
      <c r="AHX31" s="76"/>
      <c r="AHY31" s="76"/>
      <c r="AHZ31" s="76"/>
      <c r="AIA31" s="76"/>
      <c r="AIB31" s="76"/>
      <c r="AIC31" s="76"/>
      <c r="AID31" s="76"/>
      <c r="AIE31" s="76"/>
      <c r="AIF31" s="76"/>
      <c r="AIG31" s="76"/>
      <c r="AIH31" s="76"/>
      <c r="AII31" s="76"/>
      <c r="AIJ31" s="76"/>
      <c r="AIK31" s="76"/>
      <c r="AIL31" s="76"/>
      <c r="AIM31" s="76"/>
      <c r="AIN31" s="76"/>
      <c r="AIO31" s="76"/>
      <c r="AIP31" s="76"/>
      <c r="AIQ31" s="76"/>
      <c r="AIR31" s="76"/>
      <c r="AIS31" s="76"/>
      <c r="AIT31" s="76"/>
      <c r="AIU31" s="76"/>
      <c r="AIV31" s="76"/>
      <c r="AIW31" s="76"/>
      <c r="AIX31" s="76"/>
      <c r="AIY31" s="76"/>
      <c r="AIZ31" s="76"/>
      <c r="AJA31" s="76"/>
      <c r="AJB31" s="76"/>
      <c r="AJC31" s="76"/>
      <c r="AJD31" s="76"/>
      <c r="AJE31" s="76"/>
      <c r="AJF31" s="76"/>
      <c r="AJG31" s="76"/>
      <c r="AJH31" s="76"/>
      <c r="AJI31" s="76"/>
      <c r="AJJ31" s="76"/>
      <c r="AJK31" s="76"/>
      <c r="AJL31" s="76"/>
      <c r="AJM31" s="76"/>
      <c r="AJN31" s="76"/>
      <c r="AJO31" s="76"/>
      <c r="AJP31" s="76"/>
      <c r="AJQ31" s="76"/>
      <c r="AJR31" s="76"/>
      <c r="AJS31" s="76"/>
      <c r="AJT31" s="76"/>
      <c r="AJU31" s="76"/>
      <c r="AJV31" s="76"/>
      <c r="AJW31" s="76"/>
      <c r="AJX31" s="76"/>
      <c r="AJY31" s="76"/>
      <c r="AJZ31" s="76"/>
      <c r="AKA31" s="76"/>
      <c r="AKB31" s="76"/>
      <c r="AKC31" s="76"/>
      <c r="AKD31" s="76"/>
      <c r="AKE31" s="76"/>
      <c r="AKF31" s="76"/>
      <c r="AKG31" s="76"/>
      <c r="AKH31" s="76"/>
      <c r="AKI31" s="76"/>
      <c r="AKJ31" s="76"/>
      <c r="AKK31" s="76"/>
      <c r="AKL31" s="76"/>
      <c r="AKM31" s="76"/>
      <c r="AKN31" s="76"/>
      <c r="AKO31" s="76"/>
      <c r="AKP31" s="76"/>
      <c r="AKQ31" s="76"/>
      <c r="AKR31" s="76"/>
      <c r="AKS31" s="76"/>
      <c r="AKT31" s="76"/>
      <c r="AKU31" s="76"/>
      <c r="AKV31" s="76"/>
      <c r="AKW31" s="76"/>
      <c r="AKX31" s="76"/>
      <c r="AKY31" s="76"/>
      <c r="AKZ31" s="76"/>
      <c r="ALA31" s="76"/>
      <c r="ALB31" s="76"/>
      <c r="ALC31" s="76"/>
      <c r="ALD31" s="76"/>
      <c r="ALE31" s="76"/>
      <c r="ALF31" s="76"/>
      <c r="ALG31" s="76"/>
      <c r="ALH31" s="76"/>
      <c r="ALI31" s="76"/>
      <c r="ALJ31" s="76"/>
      <c r="ALK31" s="76"/>
      <c r="ALL31" s="76"/>
      <c r="ALM31" s="76"/>
      <c r="ALN31" s="76"/>
      <c r="ALO31" s="76"/>
      <c r="ALP31" s="76"/>
      <c r="ALQ31" s="76"/>
      <c r="ALR31" s="76"/>
      <c r="ALS31" s="76"/>
      <c r="ALT31" s="76"/>
      <c r="ALU31" s="76"/>
      <c r="ALV31" s="76"/>
      <c r="ALW31" s="76"/>
      <c r="ALX31" s="76"/>
      <c r="ALY31" s="76"/>
      <c r="ALZ31" s="76"/>
      <c r="AMA31" s="76"/>
      <c r="AMB31" s="76"/>
      <c r="AMC31" s="76"/>
      <c r="AMD31" s="76"/>
      <c r="AME31" s="76"/>
      <c r="AMF31" s="76"/>
      <c r="AMG31" s="76"/>
      <c r="AMH31" s="76"/>
      <c r="AMI31" s="76"/>
      <c r="AMJ31" s="76"/>
    </row>
    <row r="32" spans="1:1024" ht="13.5">
      <c r="A32" s="128"/>
      <c r="B32" s="129">
        <v>3222</v>
      </c>
      <c r="C32" s="130" t="s">
        <v>63</v>
      </c>
      <c r="D32" s="131">
        <v>45000</v>
      </c>
      <c r="E32" s="131">
        <v>0</v>
      </c>
      <c r="F32" s="132">
        <f t="shared" si="1"/>
        <v>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  <c r="NO32" s="76"/>
      <c r="NP32" s="76"/>
      <c r="NQ32" s="76"/>
      <c r="NR32" s="76"/>
      <c r="NS32" s="76"/>
      <c r="NT32" s="76"/>
      <c r="NU32" s="76"/>
      <c r="NV32" s="76"/>
      <c r="NW32" s="76"/>
      <c r="NX32" s="76"/>
      <c r="NY32" s="76"/>
      <c r="NZ32" s="76"/>
      <c r="OA32" s="76"/>
      <c r="OB32" s="76"/>
      <c r="OC32" s="76"/>
      <c r="OD32" s="76"/>
      <c r="OE32" s="76"/>
      <c r="OF32" s="76"/>
      <c r="OG32" s="76"/>
      <c r="OH32" s="76"/>
      <c r="OI32" s="76"/>
      <c r="OJ32" s="76"/>
      <c r="OK32" s="76"/>
      <c r="OL32" s="76"/>
      <c r="OM32" s="76"/>
      <c r="ON32" s="76"/>
      <c r="OO32" s="76"/>
      <c r="OP32" s="76"/>
      <c r="OQ32" s="76"/>
      <c r="OR32" s="76"/>
      <c r="OS32" s="76"/>
      <c r="OT32" s="76"/>
      <c r="OU32" s="76"/>
      <c r="OV32" s="76"/>
      <c r="OW32" s="76"/>
      <c r="OX32" s="76"/>
      <c r="OY32" s="76"/>
      <c r="OZ32" s="76"/>
      <c r="PA32" s="76"/>
      <c r="PB32" s="76"/>
      <c r="PC32" s="76"/>
      <c r="PD32" s="76"/>
      <c r="PE32" s="76"/>
      <c r="PF32" s="76"/>
      <c r="PG32" s="76"/>
      <c r="PH32" s="76"/>
      <c r="PI32" s="76"/>
      <c r="PJ32" s="76"/>
      <c r="PK32" s="76"/>
      <c r="PL32" s="76"/>
      <c r="PM32" s="76"/>
      <c r="PN32" s="76"/>
      <c r="PO32" s="76"/>
      <c r="PP32" s="76"/>
      <c r="PQ32" s="76"/>
      <c r="PR32" s="76"/>
      <c r="PS32" s="76"/>
      <c r="PT32" s="76"/>
      <c r="PU32" s="76"/>
      <c r="PV32" s="76"/>
      <c r="PW32" s="76"/>
      <c r="PX32" s="76"/>
      <c r="PY32" s="76"/>
      <c r="PZ32" s="76"/>
      <c r="QA32" s="76"/>
      <c r="QB32" s="76"/>
      <c r="QC32" s="76"/>
      <c r="QD32" s="76"/>
      <c r="QE32" s="76"/>
      <c r="QF32" s="76"/>
      <c r="QG32" s="76"/>
      <c r="QH32" s="76"/>
      <c r="QI32" s="76"/>
      <c r="QJ32" s="76"/>
      <c r="QK32" s="76"/>
      <c r="QL32" s="76"/>
      <c r="QM32" s="76"/>
      <c r="QN32" s="76"/>
      <c r="QO32" s="76"/>
      <c r="QP32" s="76"/>
      <c r="QQ32" s="76"/>
      <c r="QR32" s="76"/>
      <c r="QS32" s="76"/>
      <c r="QT32" s="76"/>
      <c r="QU32" s="76"/>
      <c r="QV32" s="76"/>
      <c r="QW32" s="76"/>
      <c r="QX32" s="76"/>
      <c r="QY32" s="76"/>
      <c r="QZ32" s="76"/>
      <c r="RA32" s="76"/>
      <c r="RB32" s="76"/>
      <c r="RC32" s="76"/>
      <c r="RD32" s="76"/>
      <c r="RE32" s="76"/>
      <c r="RF32" s="76"/>
      <c r="RG32" s="76"/>
      <c r="RH32" s="76"/>
      <c r="RI32" s="76"/>
      <c r="RJ32" s="76"/>
      <c r="RK32" s="76"/>
      <c r="RL32" s="76"/>
      <c r="RM32" s="76"/>
      <c r="RN32" s="76"/>
      <c r="RO32" s="76"/>
      <c r="RP32" s="76"/>
      <c r="RQ32" s="76"/>
      <c r="RR32" s="76"/>
      <c r="RS32" s="76"/>
      <c r="RT32" s="76"/>
      <c r="RU32" s="76"/>
      <c r="RV32" s="76"/>
      <c r="RW32" s="76"/>
      <c r="RX32" s="76"/>
      <c r="RY32" s="76"/>
      <c r="RZ32" s="76"/>
      <c r="SA32" s="76"/>
      <c r="SB32" s="76"/>
      <c r="SC32" s="76"/>
      <c r="SD32" s="76"/>
      <c r="SE32" s="76"/>
      <c r="SF32" s="76"/>
      <c r="SG32" s="76"/>
      <c r="SH32" s="76"/>
      <c r="SI32" s="76"/>
      <c r="SJ32" s="76"/>
      <c r="SK32" s="76"/>
      <c r="SL32" s="76"/>
      <c r="SM32" s="76"/>
      <c r="SN32" s="76"/>
      <c r="SO32" s="76"/>
      <c r="SP32" s="76"/>
      <c r="SQ32" s="76"/>
      <c r="SR32" s="76"/>
      <c r="SS32" s="76"/>
      <c r="ST32" s="76"/>
      <c r="SU32" s="76"/>
      <c r="SV32" s="76"/>
      <c r="SW32" s="76"/>
      <c r="SX32" s="76"/>
      <c r="SY32" s="76"/>
      <c r="SZ32" s="76"/>
      <c r="TA32" s="76"/>
      <c r="TB32" s="76"/>
      <c r="TC32" s="76"/>
      <c r="TD32" s="76"/>
      <c r="TE32" s="76"/>
      <c r="TF32" s="76"/>
      <c r="TG32" s="76"/>
      <c r="TH32" s="76"/>
      <c r="TI32" s="76"/>
      <c r="TJ32" s="76"/>
      <c r="TK32" s="76"/>
      <c r="TL32" s="76"/>
      <c r="TM32" s="76"/>
      <c r="TN32" s="76"/>
      <c r="TO32" s="76"/>
      <c r="TP32" s="76"/>
      <c r="TQ32" s="76"/>
      <c r="TR32" s="76"/>
      <c r="TS32" s="76"/>
      <c r="TT32" s="76"/>
      <c r="TU32" s="76"/>
      <c r="TV32" s="76"/>
      <c r="TW32" s="76"/>
      <c r="TX32" s="76"/>
      <c r="TY32" s="76"/>
      <c r="TZ32" s="76"/>
      <c r="UA32" s="76"/>
      <c r="UB32" s="76"/>
      <c r="UC32" s="76"/>
      <c r="UD32" s="76"/>
      <c r="UE32" s="76"/>
      <c r="UF32" s="76"/>
      <c r="UG32" s="76"/>
      <c r="UH32" s="76"/>
      <c r="UI32" s="76"/>
      <c r="UJ32" s="76"/>
      <c r="UK32" s="76"/>
      <c r="UL32" s="76"/>
      <c r="UM32" s="76"/>
      <c r="UN32" s="76"/>
      <c r="UO32" s="76"/>
      <c r="UP32" s="76"/>
      <c r="UQ32" s="76"/>
      <c r="UR32" s="76"/>
      <c r="US32" s="76"/>
      <c r="UT32" s="76"/>
      <c r="UU32" s="76"/>
      <c r="UV32" s="76"/>
      <c r="UW32" s="76"/>
      <c r="UX32" s="76"/>
      <c r="UY32" s="76"/>
      <c r="UZ32" s="76"/>
      <c r="VA32" s="76"/>
      <c r="VB32" s="76"/>
      <c r="VC32" s="76"/>
      <c r="VD32" s="76"/>
      <c r="VE32" s="76"/>
      <c r="VF32" s="76"/>
      <c r="VG32" s="76"/>
      <c r="VH32" s="76"/>
      <c r="VI32" s="76"/>
      <c r="VJ32" s="76"/>
      <c r="VK32" s="76"/>
      <c r="VL32" s="76"/>
      <c r="VM32" s="76"/>
      <c r="VN32" s="76"/>
      <c r="VO32" s="76"/>
      <c r="VP32" s="76"/>
      <c r="VQ32" s="76"/>
      <c r="VR32" s="76"/>
      <c r="VS32" s="76"/>
      <c r="VT32" s="76"/>
      <c r="VU32" s="76"/>
      <c r="VV32" s="76"/>
      <c r="VW32" s="76"/>
      <c r="VX32" s="76"/>
      <c r="VY32" s="76"/>
      <c r="VZ32" s="76"/>
      <c r="WA32" s="76"/>
      <c r="WB32" s="76"/>
      <c r="WC32" s="76"/>
      <c r="WD32" s="76"/>
      <c r="WE32" s="76"/>
      <c r="WF32" s="76"/>
      <c r="WG32" s="76"/>
      <c r="WH32" s="76"/>
      <c r="WI32" s="76"/>
      <c r="WJ32" s="76"/>
      <c r="WK32" s="76"/>
      <c r="WL32" s="76"/>
      <c r="WM32" s="76"/>
      <c r="WN32" s="76"/>
      <c r="WO32" s="76"/>
      <c r="WP32" s="76"/>
      <c r="WQ32" s="76"/>
      <c r="WR32" s="76"/>
      <c r="WS32" s="76"/>
      <c r="WT32" s="76"/>
      <c r="WU32" s="76"/>
      <c r="WV32" s="76"/>
      <c r="WW32" s="76"/>
      <c r="WX32" s="76"/>
      <c r="WY32" s="76"/>
      <c r="WZ32" s="76"/>
      <c r="XA32" s="76"/>
      <c r="XB32" s="76"/>
      <c r="XC32" s="76"/>
      <c r="XD32" s="76"/>
      <c r="XE32" s="76"/>
      <c r="XF32" s="76"/>
      <c r="XG32" s="76"/>
      <c r="XH32" s="76"/>
      <c r="XI32" s="76"/>
      <c r="XJ32" s="76"/>
      <c r="XK32" s="76"/>
      <c r="XL32" s="76"/>
      <c r="XM32" s="76"/>
      <c r="XN32" s="76"/>
      <c r="XO32" s="76"/>
      <c r="XP32" s="76"/>
      <c r="XQ32" s="76"/>
      <c r="XR32" s="76"/>
      <c r="XS32" s="76"/>
      <c r="XT32" s="76"/>
      <c r="XU32" s="76"/>
      <c r="XV32" s="76"/>
      <c r="XW32" s="76"/>
      <c r="XX32" s="76"/>
      <c r="XY32" s="76"/>
      <c r="XZ32" s="76"/>
      <c r="YA32" s="76"/>
      <c r="YB32" s="76"/>
      <c r="YC32" s="76"/>
      <c r="YD32" s="76"/>
      <c r="YE32" s="76"/>
      <c r="YF32" s="76"/>
      <c r="YG32" s="76"/>
      <c r="YH32" s="76"/>
      <c r="YI32" s="76"/>
      <c r="YJ32" s="76"/>
      <c r="YK32" s="76"/>
      <c r="YL32" s="76"/>
      <c r="YM32" s="76"/>
      <c r="YN32" s="76"/>
      <c r="YO32" s="76"/>
      <c r="YP32" s="76"/>
      <c r="YQ32" s="76"/>
      <c r="YR32" s="76"/>
      <c r="YS32" s="76"/>
      <c r="YT32" s="76"/>
      <c r="YU32" s="76"/>
      <c r="YV32" s="76"/>
      <c r="YW32" s="76"/>
      <c r="YX32" s="76"/>
      <c r="YY32" s="76"/>
      <c r="YZ32" s="76"/>
      <c r="ZA32" s="76"/>
      <c r="ZB32" s="76"/>
      <c r="ZC32" s="76"/>
      <c r="ZD32" s="76"/>
      <c r="ZE32" s="76"/>
      <c r="ZF32" s="76"/>
      <c r="ZG32" s="76"/>
      <c r="ZH32" s="76"/>
      <c r="ZI32" s="76"/>
      <c r="ZJ32" s="76"/>
      <c r="ZK32" s="76"/>
      <c r="ZL32" s="76"/>
      <c r="ZM32" s="76"/>
      <c r="ZN32" s="76"/>
      <c r="ZO32" s="76"/>
      <c r="ZP32" s="76"/>
      <c r="ZQ32" s="76"/>
      <c r="ZR32" s="76"/>
      <c r="ZS32" s="76"/>
      <c r="ZT32" s="76"/>
      <c r="ZU32" s="76"/>
      <c r="ZV32" s="76"/>
      <c r="ZW32" s="76"/>
      <c r="ZX32" s="76"/>
      <c r="ZY32" s="76"/>
      <c r="ZZ32" s="76"/>
      <c r="AAA32" s="76"/>
      <c r="AAB32" s="76"/>
      <c r="AAC32" s="76"/>
      <c r="AAD32" s="76"/>
      <c r="AAE32" s="76"/>
      <c r="AAF32" s="76"/>
      <c r="AAG32" s="76"/>
      <c r="AAH32" s="76"/>
      <c r="AAI32" s="76"/>
      <c r="AAJ32" s="76"/>
      <c r="AAK32" s="76"/>
      <c r="AAL32" s="76"/>
      <c r="AAM32" s="76"/>
      <c r="AAN32" s="76"/>
      <c r="AAO32" s="76"/>
      <c r="AAP32" s="76"/>
      <c r="AAQ32" s="76"/>
      <c r="AAR32" s="76"/>
      <c r="AAS32" s="76"/>
      <c r="AAT32" s="76"/>
      <c r="AAU32" s="76"/>
      <c r="AAV32" s="76"/>
      <c r="AAW32" s="76"/>
      <c r="AAX32" s="76"/>
      <c r="AAY32" s="76"/>
      <c r="AAZ32" s="76"/>
      <c r="ABA32" s="76"/>
      <c r="ABB32" s="76"/>
      <c r="ABC32" s="76"/>
      <c r="ABD32" s="76"/>
      <c r="ABE32" s="76"/>
      <c r="ABF32" s="76"/>
      <c r="ABG32" s="76"/>
      <c r="ABH32" s="76"/>
      <c r="ABI32" s="76"/>
      <c r="ABJ32" s="76"/>
      <c r="ABK32" s="76"/>
      <c r="ABL32" s="76"/>
      <c r="ABM32" s="76"/>
      <c r="ABN32" s="76"/>
      <c r="ABO32" s="76"/>
      <c r="ABP32" s="76"/>
      <c r="ABQ32" s="76"/>
      <c r="ABR32" s="76"/>
      <c r="ABS32" s="76"/>
      <c r="ABT32" s="76"/>
      <c r="ABU32" s="76"/>
      <c r="ABV32" s="76"/>
      <c r="ABW32" s="76"/>
      <c r="ABX32" s="76"/>
      <c r="ABY32" s="76"/>
      <c r="ABZ32" s="76"/>
      <c r="ACA32" s="76"/>
      <c r="ACB32" s="76"/>
      <c r="ACC32" s="76"/>
      <c r="ACD32" s="76"/>
      <c r="ACE32" s="76"/>
      <c r="ACF32" s="76"/>
      <c r="ACG32" s="76"/>
      <c r="ACH32" s="76"/>
      <c r="ACI32" s="76"/>
      <c r="ACJ32" s="76"/>
      <c r="ACK32" s="76"/>
      <c r="ACL32" s="76"/>
      <c r="ACM32" s="76"/>
      <c r="ACN32" s="76"/>
      <c r="ACO32" s="76"/>
      <c r="ACP32" s="76"/>
      <c r="ACQ32" s="76"/>
      <c r="ACR32" s="76"/>
      <c r="ACS32" s="76"/>
      <c r="ACT32" s="76"/>
      <c r="ACU32" s="76"/>
      <c r="ACV32" s="76"/>
      <c r="ACW32" s="76"/>
      <c r="ACX32" s="76"/>
      <c r="ACY32" s="76"/>
      <c r="ACZ32" s="76"/>
      <c r="ADA32" s="76"/>
      <c r="ADB32" s="76"/>
      <c r="ADC32" s="76"/>
      <c r="ADD32" s="76"/>
      <c r="ADE32" s="76"/>
      <c r="ADF32" s="76"/>
      <c r="ADG32" s="76"/>
      <c r="ADH32" s="76"/>
      <c r="ADI32" s="76"/>
      <c r="ADJ32" s="76"/>
      <c r="ADK32" s="76"/>
      <c r="ADL32" s="76"/>
      <c r="ADM32" s="76"/>
      <c r="ADN32" s="76"/>
      <c r="ADO32" s="76"/>
      <c r="ADP32" s="76"/>
      <c r="ADQ32" s="76"/>
      <c r="ADR32" s="76"/>
      <c r="ADS32" s="76"/>
      <c r="ADT32" s="76"/>
      <c r="ADU32" s="76"/>
      <c r="ADV32" s="76"/>
      <c r="ADW32" s="76"/>
      <c r="ADX32" s="76"/>
      <c r="ADY32" s="76"/>
      <c r="ADZ32" s="76"/>
      <c r="AEA32" s="76"/>
      <c r="AEB32" s="76"/>
      <c r="AEC32" s="76"/>
      <c r="AED32" s="76"/>
      <c r="AEE32" s="76"/>
      <c r="AEF32" s="76"/>
      <c r="AEG32" s="76"/>
      <c r="AEH32" s="76"/>
      <c r="AEI32" s="76"/>
      <c r="AEJ32" s="76"/>
      <c r="AEK32" s="76"/>
      <c r="AEL32" s="76"/>
      <c r="AEM32" s="76"/>
      <c r="AEN32" s="76"/>
      <c r="AEO32" s="76"/>
      <c r="AEP32" s="76"/>
      <c r="AEQ32" s="76"/>
      <c r="AER32" s="76"/>
      <c r="AES32" s="76"/>
      <c r="AET32" s="76"/>
      <c r="AEU32" s="76"/>
      <c r="AEV32" s="76"/>
      <c r="AEW32" s="76"/>
      <c r="AEX32" s="76"/>
      <c r="AEY32" s="76"/>
      <c r="AEZ32" s="76"/>
      <c r="AFA32" s="76"/>
      <c r="AFB32" s="76"/>
      <c r="AFC32" s="76"/>
      <c r="AFD32" s="76"/>
      <c r="AFE32" s="76"/>
      <c r="AFF32" s="76"/>
      <c r="AFG32" s="76"/>
      <c r="AFH32" s="76"/>
      <c r="AFI32" s="76"/>
      <c r="AFJ32" s="76"/>
      <c r="AFK32" s="76"/>
      <c r="AFL32" s="76"/>
      <c r="AFM32" s="76"/>
      <c r="AFN32" s="76"/>
      <c r="AFO32" s="76"/>
      <c r="AFP32" s="76"/>
      <c r="AFQ32" s="76"/>
      <c r="AFR32" s="76"/>
      <c r="AFS32" s="76"/>
      <c r="AFT32" s="76"/>
      <c r="AFU32" s="76"/>
      <c r="AFV32" s="76"/>
      <c r="AFW32" s="76"/>
      <c r="AFX32" s="76"/>
      <c r="AFY32" s="76"/>
      <c r="AFZ32" s="76"/>
      <c r="AGA32" s="76"/>
      <c r="AGB32" s="76"/>
      <c r="AGC32" s="76"/>
      <c r="AGD32" s="76"/>
      <c r="AGE32" s="76"/>
      <c r="AGF32" s="76"/>
      <c r="AGG32" s="76"/>
      <c r="AGH32" s="76"/>
      <c r="AGI32" s="76"/>
      <c r="AGJ32" s="76"/>
      <c r="AGK32" s="76"/>
      <c r="AGL32" s="76"/>
      <c r="AGM32" s="76"/>
      <c r="AGN32" s="76"/>
      <c r="AGO32" s="76"/>
      <c r="AGP32" s="76"/>
      <c r="AGQ32" s="76"/>
      <c r="AGR32" s="76"/>
      <c r="AGS32" s="76"/>
      <c r="AGT32" s="76"/>
      <c r="AGU32" s="76"/>
      <c r="AGV32" s="76"/>
      <c r="AGW32" s="76"/>
      <c r="AGX32" s="76"/>
      <c r="AGY32" s="76"/>
      <c r="AGZ32" s="76"/>
      <c r="AHA32" s="76"/>
      <c r="AHB32" s="76"/>
      <c r="AHC32" s="76"/>
      <c r="AHD32" s="76"/>
      <c r="AHE32" s="76"/>
      <c r="AHF32" s="76"/>
      <c r="AHG32" s="76"/>
      <c r="AHH32" s="76"/>
      <c r="AHI32" s="76"/>
      <c r="AHJ32" s="76"/>
      <c r="AHK32" s="76"/>
      <c r="AHL32" s="76"/>
      <c r="AHM32" s="76"/>
      <c r="AHN32" s="76"/>
      <c r="AHO32" s="76"/>
      <c r="AHP32" s="76"/>
      <c r="AHQ32" s="76"/>
      <c r="AHR32" s="76"/>
      <c r="AHS32" s="76"/>
      <c r="AHT32" s="76"/>
      <c r="AHU32" s="76"/>
      <c r="AHV32" s="76"/>
      <c r="AHW32" s="76"/>
      <c r="AHX32" s="76"/>
      <c r="AHY32" s="76"/>
      <c r="AHZ32" s="76"/>
      <c r="AIA32" s="76"/>
      <c r="AIB32" s="76"/>
      <c r="AIC32" s="76"/>
      <c r="AID32" s="76"/>
      <c r="AIE32" s="76"/>
      <c r="AIF32" s="76"/>
      <c r="AIG32" s="76"/>
      <c r="AIH32" s="76"/>
      <c r="AII32" s="76"/>
      <c r="AIJ32" s="76"/>
      <c r="AIK32" s="76"/>
      <c r="AIL32" s="76"/>
      <c r="AIM32" s="76"/>
      <c r="AIN32" s="76"/>
      <c r="AIO32" s="76"/>
      <c r="AIP32" s="76"/>
      <c r="AIQ32" s="76"/>
      <c r="AIR32" s="76"/>
      <c r="AIS32" s="76"/>
      <c r="AIT32" s="76"/>
      <c r="AIU32" s="76"/>
      <c r="AIV32" s="76"/>
      <c r="AIW32" s="76"/>
      <c r="AIX32" s="76"/>
      <c r="AIY32" s="76"/>
      <c r="AIZ32" s="76"/>
      <c r="AJA32" s="76"/>
      <c r="AJB32" s="76"/>
      <c r="AJC32" s="76"/>
      <c r="AJD32" s="76"/>
      <c r="AJE32" s="76"/>
      <c r="AJF32" s="76"/>
      <c r="AJG32" s="76"/>
      <c r="AJH32" s="76"/>
      <c r="AJI32" s="76"/>
      <c r="AJJ32" s="76"/>
      <c r="AJK32" s="76"/>
      <c r="AJL32" s="76"/>
      <c r="AJM32" s="76"/>
      <c r="AJN32" s="76"/>
      <c r="AJO32" s="76"/>
      <c r="AJP32" s="76"/>
      <c r="AJQ32" s="76"/>
      <c r="AJR32" s="76"/>
      <c r="AJS32" s="76"/>
      <c r="AJT32" s="76"/>
      <c r="AJU32" s="76"/>
      <c r="AJV32" s="76"/>
      <c r="AJW32" s="76"/>
      <c r="AJX32" s="76"/>
      <c r="AJY32" s="76"/>
      <c r="AJZ32" s="76"/>
      <c r="AKA32" s="76"/>
      <c r="AKB32" s="76"/>
      <c r="AKC32" s="76"/>
      <c r="AKD32" s="76"/>
      <c r="AKE32" s="76"/>
      <c r="AKF32" s="76"/>
      <c r="AKG32" s="76"/>
      <c r="AKH32" s="76"/>
      <c r="AKI32" s="76"/>
      <c r="AKJ32" s="76"/>
      <c r="AKK32" s="76"/>
      <c r="AKL32" s="76"/>
      <c r="AKM32" s="76"/>
      <c r="AKN32" s="76"/>
      <c r="AKO32" s="76"/>
      <c r="AKP32" s="76"/>
      <c r="AKQ32" s="76"/>
      <c r="AKR32" s="76"/>
      <c r="AKS32" s="76"/>
      <c r="AKT32" s="76"/>
      <c r="AKU32" s="76"/>
      <c r="AKV32" s="76"/>
      <c r="AKW32" s="76"/>
      <c r="AKX32" s="76"/>
      <c r="AKY32" s="76"/>
      <c r="AKZ32" s="76"/>
      <c r="ALA32" s="76"/>
      <c r="ALB32" s="76"/>
      <c r="ALC32" s="76"/>
      <c r="ALD32" s="76"/>
      <c r="ALE32" s="76"/>
      <c r="ALF32" s="76"/>
      <c r="ALG32" s="76"/>
      <c r="ALH32" s="76"/>
      <c r="ALI32" s="76"/>
      <c r="ALJ32" s="76"/>
      <c r="ALK32" s="76"/>
      <c r="ALL32" s="76"/>
      <c r="ALM32" s="76"/>
      <c r="ALN32" s="76"/>
      <c r="ALO32" s="76"/>
      <c r="ALP32" s="76"/>
      <c r="ALQ32" s="76"/>
      <c r="ALR32" s="76"/>
      <c r="ALS32" s="76"/>
      <c r="ALT32" s="76"/>
      <c r="ALU32" s="76"/>
      <c r="ALV32" s="76"/>
      <c r="ALW32" s="76"/>
      <c r="ALX32" s="76"/>
      <c r="ALY32" s="76"/>
      <c r="ALZ32" s="76"/>
      <c r="AMA32" s="76"/>
      <c r="AMB32" s="76"/>
      <c r="AMC32" s="76"/>
      <c r="AMD32" s="76"/>
      <c r="AME32" s="76"/>
      <c r="AMF32" s="76"/>
      <c r="AMG32" s="76"/>
      <c r="AMH32" s="76"/>
      <c r="AMI32" s="76"/>
      <c r="AMJ32" s="76"/>
    </row>
    <row r="33" spans="1:1024" ht="13.5">
      <c r="A33" s="128"/>
      <c r="B33" s="129">
        <v>3223</v>
      </c>
      <c r="C33" s="130" t="s">
        <v>67</v>
      </c>
      <c r="D33" s="131">
        <v>25000</v>
      </c>
      <c r="E33" s="131">
        <v>4995.3900000000003</v>
      </c>
      <c r="F33" s="132">
        <f t="shared" si="1"/>
        <v>0.19981560000000001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  <c r="NO33" s="76"/>
      <c r="NP33" s="76"/>
      <c r="NQ33" s="76"/>
      <c r="NR33" s="76"/>
      <c r="NS33" s="76"/>
      <c r="NT33" s="76"/>
      <c r="NU33" s="76"/>
      <c r="NV33" s="76"/>
      <c r="NW33" s="76"/>
      <c r="NX33" s="76"/>
      <c r="NY33" s="76"/>
      <c r="NZ33" s="76"/>
      <c r="OA33" s="76"/>
      <c r="OB33" s="76"/>
      <c r="OC33" s="76"/>
      <c r="OD33" s="76"/>
      <c r="OE33" s="76"/>
      <c r="OF33" s="76"/>
      <c r="OG33" s="76"/>
      <c r="OH33" s="76"/>
      <c r="OI33" s="76"/>
      <c r="OJ33" s="76"/>
      <c r="OK33" s="76"/>
      <c r="OL33" s="76"/>
      <c r="OM33" s="76"/>
      <c r="ON33" s="76"/>
      <c r="OO33" s="76"/>
      <c r="OP33" s="76"/>
      <c r="OQ33" s="76"/>
      <c r="OR33" s="76"/>
      <c r="OS33" s="76"/>
      <c r="OT33" s="76"/>
      <c r="OU33" s="76"/>
      <c r="OV33" s="76"/>
      <c r="OW33" s="76"/>
      <c r="OX33" s="76"/>
      <c r="OY33" s="76"/>
      <c r="OZ33" s="76"/>
      <c r="PA33" s="76"/>
      <c r="PB33" s="76"/>
      <c r="PC33" s="76"/>
      <c r="PD33" s="76"/>
      <c r="PE33" s="76"/>
      <c r="PF33" s="76"/>
      <c r="PG33" s="76"/>
      <c r="PH33" s="76"/>
      <c r="PI33" s="76"/>
      <c r="PJ33" s="76"/>
      <c r="PK33" s="76"/>
      <c r="PL33" s="76"/>
      <c r="PM33" s="76"/>
      <c r="PN33" s="76"/>
      <c r="PO33" s="76"/>
      <c r="PP33" s="76"/>
      <c r="PQ33" s="76"/>
      <c r="PR33" s="76"/>
      <c r="PS33" s="76"/>
      <c r="PT33" s="76"/>
      <c r="PU33" s="76"/>
      <c r="PV33" s="76"/>
      <c r="PW33" s="76"/>
      <c r="PX33" s="76"/>
      <c r="PY33" s="76"/>
      <c r="PZ33" s="76"/>
      <c r="QA33" s="76"/>
      <c r="QB33" s="76"/>
      <c r="QC33" s="76"/>
      <c r="QD33" s="76"/>
      <c r="QE33" s="76"/>
      <c r="QF33" s="76"/>
      <c r="QG33" s="76"/>
      <c r="QH33" s="76"/>
      <c r="QI33" s="76"/>
      <c r="QJ33" s="76"/>
      <c r="QK33" s="76"/>
      <c r="QL33" s="76"/>
      <c r="QM33" s="76"/>
      <c r="QN33" s="76"/>
      <c r="QO33" s="76"/>
      <c r="QP33" s="76"/>
      <c r="QQ33" s="76"/>
      <c r="QR33" s="76"/>
      <c r="QS33" s="76"/>
      <c r="QT33" s="76"/>
      <c r="QU33" s="76"/>
      <c r="QV33" s="76"/>
      <c r="QW33" s="76"/>
      <c r="QX33" s="76"/>
      <c r="QY33" s="76"/>
      <c r="QZ33" s="76"/>
      <c r="RA33" s="76"/>
      <c r="RB33" s="76"/>
      <c r="RC33" s="76"/>
      <c r="RD33" s="76"/>
      <c r="RE33" s="76"/>
      <c r="RF33" s="76"/>
      <c r="RG33" s="76"/>
      <c r="RH33" s="76"/>
      <c r="RI33" s="76"/>
      <c r="RJ33" s="76"/>
      <c r="RK33" s="76"/>
      <c r="RL33" s="76"/>
      <c r="RM33" s="76"/>
      <c r="RN33" s="76"/>
      <c r="RO33" s="76"/>
      <c r="RP33" s="76"/>
      <c r="RQ33" s="76"/>
      <c r="RR33" s="76"/>
      <c r="RS33" s="76"/>
      <c r="RT33" s="76"/>
      <c r="RU33" s="76"/>
      <c r="RV33" s="76"/>
      <c r="RW33" s="76"/>
      <c r="RX33" s="76"/>
      <c r="RY33" s="76"/>
      <c r="RZ33" s="76"/>
      <c r="SA33" s="76"/>
      <c r="SB33" s="76"/>
      <c r="SC33" s="76"/>
      <c r="SD33" s="76"/>
      <c r="SE33" s="76"/>
      <c r="SF33" s="76"/>
      <c r="SG33" s="76"/>
      <c r="SH33" s="76"/>
      <c r="SI33" s="76"/>
      <c r="SJ33" s="76"/>
      <c r="SK33" s="76"/>
      <c r="SL33" s="76"/>
      <c r="SM33" s="76"/>
      <c r="SN33" s="76"/>
      <c r="SO33" s="76"/>
      <c r="SP33" s="76"/>
      <c r="SQ33" s="76"/>
      <c r="SR33" s="76"/>
      <c r="SS33" s="76"/>
      <c r="ST33" s="76"/>
      <c r="SU33" s="76"/>
      <c r="SV33" s="76"/>
      <c r="SW33" s="76"/>
      <c r="SX33" s="76"/>
      <c r="SY33" s="76"/>
      <c r="SZ33" s="76"/>
      <c r="TA33" s="76"/>
      <c r="TB33" s="76"/>
      <c r="TC33" s="76"/>
      <c r="TD33" s="76"/>
      <c r="TE33" s="76"/>
      <c r="TF33" s="76"/>
      <c r="TG33" s="76"/>
      <c r="TH33" s="76"/>
      <c r="TI33" s="76"/>
      <c r="TJ33" s="76"/>
      <c r="TK33" s="76"/>
      <c r="TL33" s="76"/>
      <c r="TM33" s="76"/>
      <c r="TN33" s="76"/>
      <c r="TO33" s="76"/>
      <c r="TP33" s="76"/>
      <c r="TQ33" s="76"/>
      <c r="TR33" s="76"/>
      <c r="TS33" s="76"/>
      <c r="TT33" s="76"/>
      <c r="TU33" s="76"/>
      <c r="TV33" s="76"/>
      <c r="TW33" s="76"/>
      <c r="TX33" s="76"/>
      <c r="TY33" s="76"/>
      <c r="TZ33" s="76"/>
      <c r="UA33" s="76"/>
      <c r="UB33" s="76"/>
      <c r="UC33" s="76"/>
      <c r="UD33" s="76"/>
      <c r="UE33" s="76"/>
      <c r="UF33" s="76"/>
      <c r="UG33" s="76"/>
      <c r="UH33" s="76"/>
      <c r="UI33" s="76"/>
      <c r="UJ33" s="76"/>
      <c r="UK33" s="76"/>
      <c r="UL33" s="76"/>
      <c r="UM33" s="76"/>
      <c r="UN33" s="76"/>
      <c r="UO33" s="76"/>
      <c r="UP33" s="76"/>
      <c r="UQ33" s="76"/>
      <c r="UR33" s="76"/>
      <c r="US33" s="76"/>
      <c r="UT33" s="76"/>
      <c r="UU33" s="76"/>
      <c r="UV33" s="76"/>
      <c r="UW33" s="76"/>
      <c r="UX33" s="76"/>
      <c r="UY33" s="76"/>
      <c r="UZ33" s="76"/>
      <c r="VA33" s="76"/>
      <c r="VB33" s="76"/>
      <c r="VC33" s="76"/>
      <c r="VD33" s="76"/>
      <c r="VE33" s="76"/>
      <c r="VF33" s="76"/>
      <c r="VG33" s="76"/>
      <c r="VH33" s="76"/>
      <c r="VI33" s="76"/>
      <c r="VJ33" s="76"/>
      <c r="VK33" s="76"/>
      <c r="VL33" s="76"/>
      <c r="VM33" s="76"/>
      <c r="VN33" s="76"/>
      <c r="VO33" s="76"/>
      <c r="VP33" s="76"/>
      <c r="VQ33" s="76"/>
      <c r="VR33" s="76"/>
      <c r="VS33" s="76"/>
      <c r="VT33" s="76"/>
      <c r="VU33" s="76"/>
      <c r="VV33" s="76"/>
      <c r="VW33" s="76"/>
      <c r="VX33" s="76"/>
      <c r="VY33" s="76"/>
      <c r="VZ33" s="76"/>
      <c r="WA33" s="76"/>
      <c r="WB33" s="76"/>
      <c r="WC33" s="76"/>
      <c r="WD33" s="76"/>
      <c r="WE33" s="76"/>
      <c r="WF33" s="76"/>
      <c r="WG33" s="76"/>
      <c r="WH33" s="76"/>
      <c r="WI33" s="76"/>
      <c r="WJ33" s="76"/>
      <c r="WK33" s="76"/>
      <c r="WL33" s="76"/>
      <c r="WM33" s="76"/>
      <c r="WN33" s="76"/>
      <c r="WO33" s="76"/>
      <c r="WP33" s="76"/>
      <c r="WQ33" s="76"/>
      <c r="WR33" s="76"/>
      <c r="WS33" s="76"/>
      <c r="WT33" s="76"/>
      <c r="WU33" s="76"/>
      <c r="WV33" s="76"/>
      <c r="WW33" s="76"/>
      <c r="WX33" s="76"/>
      <c r="WY33" s="76"/>
      <c r="WZ33" s="76"/>
      <c r="XA33" s="76"/>
      <c r="XB33" s="76"/>
      <c r="XC33" s="76"/>
      <c r="XD33" s="76"/>
      <c r="XE33" s="76"/>
      <c r="XF33" s="76"/>
      <c r="XG33" s="76"/>
      <c r="XH33" s="76"/>
      <c r="XI33" s="76"/>
      <c r="XJ33" s="76"/>
      <c r="XK33" s="76"/>
      <c r="XL33" s="76"/>
      <c r="XM33" s="76"/>
      <c r="XN33" s="76"/>
      <c r="XO33" s="76"/>
      <c r="XP33" s="76"/>
      <c r="XQ33" s="76"/>
      <c r="XR33" s="76"/>
      <c r="XS33" s="76"/>
      <c r="XT33" s="76"/>
      <c r="XU33" s="76"/>
      <c r="XV33" s="76"/>
      <c r="XW33" s="76"/>
      <c r="XX33" s="76"/>
      <c r="XY33" s="76"/>
      <c r="XZ33" s="76"/>
      <c r="YA33" s="76"/>
      <c r="YB33" s="76"/>
      <c r="YC33" s="76"/>
      <c r="YD33" s="76"/>
      <c r="YE33" s="76"/>
      <c r="YF33" s="76"/>
      <c r="YG33" s="76"/>
      <c r="YH33" s="76"/>
      <c r="YI33" s="76"/>
      <c r="YJ33" s="76"/>
      <c r="YK33" s="76"/>
      <c r="YL33" s="76"/>
      <c r="YM33" s="76"/>
      <c r="YN33" s="76"/>
      <c r="YO33" s="76"/>
      <c r="YP33" s="76"/>
      <c r="YQ33" s="76"/>
      <c r="YR33" s="76"/>
      <c r="YS33" s="76"/>
      <c r="YT33" s="76"/>
      <c r="YU33" s="76"/>
      <c r="YV33" s="76"/>
      <c r="YW33" s="76"/>
      <c r="YX33" s="76"/>
      <c r="YY33" s="76"/>
      <c r="YZ33" s="76"/>
      <c r="ZA33" s="76"/>
      <c r="ZB33" s="76"/>
      <c r="ZC33" s="76"/>
      <c r="ZD33" s="76"/>
      <c r="ZE33" s="76"/>
      <c r="ZF33" s="76"/>
      <c r="ZG33" s="76"/>
      <c r="ZH33" s="76"/>
      <c r="ZI33" s="76"/>
      <c r="ZJ33" s="76"/>
      <c r="ZK33" s="76"/>
      <c r="ZL33" s="76"/>
      <c r="ZM33" s="76"/>
      <c r="ZN33" s="76"/>
      <c r="ZO33" s="76"/>
      <c r="ZP33" s="76"/>
      <c r="ZQ33" s="76"/>
      <c r="ZR33" s="76"/>
      <c r="ZS33" s="76"/>
      <c r="ZT33" s="76"/>
      <c r="ZU33" s="76"/>
      <c r="ZV33" s="76"/>
      <c r="ZW33" s="76"/>
      <c r="ZX33" s="76"/>
      <c r="ZY33" s="76"/>
      <c r="ZZ33" s="76"/>
      <c r="AAA33" s="76"/>
      <c r="AAB33" s="76"/>
      <c r="AAC33" s="76"/>
      <c r="AAD33" s="76"/>
      <c r="AAE33" s="76"/>
      <c r="AAF33" s="76"/>
      <c r="AAG33" s="76"/>
      <c r="AAH33" s="76"/>
      <c r="AAI33" s="76"/>
      <c r="AAJ33" s="76"/>
      <c r="AAK33" s="76"/>
      <c r="AAL33" s="76"/>
      <c r="AAM33" s="76"/>
      <c r="AAN33" s="76"/>
      <c r="AAO33" s="76"/>
      <c r="AAP33" s="76"/>
      <c r="AAQ33" s="76"/>
      <c r="AAR33" s="76"/>
      <c r="AAS33" s="76"/>
      <c r="AAT33" s="76"/>
      <c r="AAU33" s="76"/>
      <c r="AAV33" s="76"/>
      <c r="AAW33" s="76"/>
      <c r="AAX33" s="76"/>
      <c r="AAY33" s="76"/>
      <c r="AAZ33" s="76"/>
      <c r="ABA33" s="76"/>
      <c r="ABB33" s="76"/>
      <c r="ABC33" s="76"/>
      <c r="ABD33" s="76"/>
      <c r="ABE33" s="76"/>
      <c r="ABF33" s="76"/>
      <c r="ABG33" s="76"/>
      <c r="ABH33" s="76"/>
      <c r="ABI33" s="76"/>
      <c r="ABJ33" s="76"/>
      <c r="ABK33" s="76"/>
      <c r="ABL33" s="76"/>
      <c r="ABM33" s="76"/>
      <c r="ABN33" s="76"/>
      <c r="ABO33" s="76"/>
      <c r="ABP33" s="76"/>
      <c r="ABQ33" s="76"/>
      <c r="ABR33" s="76"/>
      <c r="ABS33" s="76"/>
      <c r="ABT33" s="76"/>
      <c r="ABU33" s="76"/>
      <c r="ABV33" s="76"/>
      <c r="ABW33" s="76"/>
      <c r="ABX33" s="76"/>
      <c r="ABY33" s="76"/>
      <c r="ABZ33" s="76"/>
      <c r="ACA33" s="76"/>
      <c r="ACB33" s="76"/>
      <c r="ACC33" s="76"/>
      <c r="ACD33" s="76"/>
      <c r="ACE33" s="76"/>
      <c r="ACF33" s="76"/>
      <c r="ACG33" s="76"/>
      <c r="ACH33" s="76"/>
      <c r="ACI33" s="76"/>
      <c r="ACJ33" s="76"/>
      <c r="ACK33" s="76"/>
      <c r="ACL33" s="76"/>
      <c r="ACM33" s="76"/>
      <c r="ACN33" s="76"/>
      <c r="ACO33" s="76"/>
      <c r="ACP33" s="76"/>
      <c r="ACQ33" s="76"/>
      <c r="ACR33" s="76"/>
      <c r="ACS33" s="76"/>
      <c r="ACT33" s="76"/>
      <c r="ACU33" s="76"/>
      <c r="ACV33" s="76"/>
      <c r="ACW33" s="76"/>
      <c r="ACX33" s="76"/>
      <c r="ACY33" s="76"/>
      <c r="ACZ33" s="76"/>
      <c r="ADA33" s="76"/>
      <c r="ADB33" s="76"/>
      <c r="ADC33" s="76"/>
      <c r="ADD33" s="76"/>
      <c r="ADE33" s="76"/>
      <c r="ADF33" s="76"/>
      <c r="ADG33" s="76"/>
      <c r="ADH33" s="76"/>
      <c r="ADI33" s="76"/>
      <c r="ADJ33" s="76"/>
      <c r="ADK33" s="76"/>
      <c r="ADL33" s="76"/>
      <c r="ADM33" s="76"/>
      <c r="ADN33" s="76"/>
      <c r="ADO33" s="76"/>
      <c r="ADP33" s="76"/>
      <c r="ADQ33" s="76"/>
      <c r="ADR33" s="76"/>
      <c r="ADS33" s="76"/>
      <c r="ADT33" s="76"/>
      <c r="ADU33" s="76"/>
      <c r="ADV33" s="76"/>
      <c r="ADW33" s="76"/>
      <c r="ADX33" s="76"/>
      <c r="ADY33" s="76"/>
      <c r="ADZ33" s="76"/>
      <c r="AEA33" s="76"/>
      <c r="AEB33" s="76"/>
      <c r="AEC33" s="76"/>
      <c r="AED33" s="76"/>
      <c r="AEE33" s="76"/>
      <c r="AEF33" s="76"/>
      <c r="AEG33" s="76"/>
      <c r="AEH33" s="76"/>
      <c r="AEI33" s="76"/>
      <c r="AEJ33" s="76"/>
      <c r="AEK33" s="76"/>
      <c r="AEL33" s="76"/>
      <c r="AEM33" s="76"/>
      <c r="AEN33" s="76"/>
      <c r="AEO33" s="76"/>
      <c r="AEP33" s="76"/>
      <c r="AEQ33" s="76"/>
      <c r="AER33" s="76"/>
      <c r="AES33" s="76"/>
      <c r="AET33" s="76"/>
      <c r="AEU33" s="76"/>
      <c r="AEV33" s="76"/>
      <c r="AEW33" s="76"/>
      <c r="AEX33" s="76"/>
      <c r="AEY33" s="76"/>
      <c r="AEZ33" s="76"/>
      <c r="AFA33" s="76"/>
      <c r="AFB33" s="76"/>
      <c r="AFC33" s="76"/>
      <c r="AFD33" s="76"/>
      <c r="AFE33" s="76"/>
      <c r="AFF33" s="76"/>
      <c r="AFG33" s="76"/>
      <c r="AFH33" s="76"/>
      <c r="AFI33" s="76"/>
      <c r="AFJ33" s="76"/>
      <c r="AFK33" s="76"/>
      <c r="AFL33" s="76"/>
      <c r="AFM33" s="76"/>
      <c r="AFN33" s="76"/>
      <c r="AFO33" s="76"/>
      <c r="AFP33" s="76"/>
      <c r="AFQ33" s="76"/>
      <c r="AFR33" s="76"/>
      <c r="AFS33" s="76"/>
      <c r="AFT33" s="76"/>
      <c r="AFU33" s="76"/>
      <c r="AFV33" s="76"/>
      <c r="AFW33" s="76"/>
      <c r="AFX33" s="76"/>
      <c r="AFY33" s="76"/>
      <c r="AFZ33" s="76"/>
      <c r="AGA33" s="76"/>
      <c r="AGB33" s="76"/>
      <c r="AGC33" s="76"/>
      <c r="AGD33" s="76"/>
      <c r="AGE33" s="76"/>
      <c r="AGF33" s="76"/>
      <c r="AGG33" s="76"/>
      <c r="AGH33" s="76"/>
      <c r="AGI33" s="76"/>
      <c r="AGJ33" s="76"/>
      <c r="AGK33" s="76"/>
      <c r="AGL33" s="76"/>
      <c r="AGM33" s="76"/>
      <c r="AGN33" s="76"/>
      <c r="AGO33" s="76"/>
      <c r="AGP33" s="76"/>
      <c r="AGQ33" s="76"/>
      <c r="AGR33" s="76"/>
      <c r="AGS33" s="76"/>
      <c r="AGT33" s="76"/>
      <c r="AGU33" s="76"/>
      <c r="AGV33" s="76"/>
      <c r="AGW33" s="76"/>
      <c r="AGX33" s="76"/>
      <c r="AGY33" s="76"/>
      <c r="AGZ33" s="76"/>
      <c r="AHA33" s="76"/>
      <c r="AHB33" s="76"/>
      <c r="AHC33" s="76"/>
      <c r="AHD33" s="76"/>
      <c r="AHE33" s="76"/>
      <c r="AHF33" s="76"/>
      <c r="AHG33" s="76"/>
      <c r="AHH33" s="76"/>
      <c r="AHI33" s="76"/>
      <c r="AHJ33" s="76"/>
      <c r="AHK33" s="76"/>
      <c r="AHL33" s="76"/>
      <c r="AHM33" s="76"/>
      <c r="AHN33" s="76"/>
      <c r="AHO33" s="76"/>
      <c r="AHP33" s="76"/>
      <c r="AHQ33" s="76"/>
      <c r="AHR33" s="76"/>
      <c r="AHS33" s="76"/>
      <c r="AHT33" s="76"/>
      <c r="AHU33" s="76"/>
      <c r="AHV33" s="76"/>
      <c r="AHW33" s="76"/>
      <c r="AHX33" s="76"/>
      <c r="AHY33" s="76"/>
      <c r="AHZ33" s="76"/>
      <c r="AIA33" s="76"/>
      <c r="AIB33" s="76"/>
      <c r="AIC33" s="76"/>
      <c r="AID33" s="76"/>
      <c r="AIE33" s="76"/>
      <c r="AIF33" s="76"/>
      <c r="AIG33" s="76"/>
      <c r="AIH33" s="76"/>
      <c r="AII33" s="76"/>
      <c r="AIJ33" s="76"/>
      <c r="AIK33" s="76"/>
      <c r="AIL33" s="76"/>
      <c r="AIM33" s="76"/>
      <c r="AIN33" s="76"/>
      <c r="AIO33" s="76"/>
      <c r="AIP33" s="76"/>
      <c r="AIQ33" s="76"/>
      <c r="AIR33" s="76"/>
      <c r="AIS33" s="76"/>
      <c r="AIT33" s="76"/>
      <c r="AIU33" s="76"/>
      <c r="AIV33" s="76"/>
      <c r="AIW33" s="76"/>
      <c r="AIX33" s="76"/>
      <c r="AIY33" s="76"/>
      <c r="AIZ33" s="76"/>
      <c r="AJA33" s="76"/>
      <c r="AJB33" s="76"/>
      <c r="AJC33" s="76"/>
      <c r="AJD33" s="76"/>
      <c r="AJE33" s="76"/>
      <c r="AJF33" s="76"/>
      <c r="AJG33" s="76"/>
      <c r="AJH33" s="76"/>
      <c r="AJI33" s="76"/>
      <c r="AJJ33" s="76"/>
      <c r="AJK33" s="76"/>
      <c r="AJL33" s="76"/>
      <c r="AJM33" s="76"/>
      <c r="AJN33" s="76"/>
      <c r="AJO33" s="76"/>
      <c r="AJP33" s="76"/>
      <c r="AJQ33" s="76"/>
      <c r="AJR33" s="76"/>
      <c r="AJS33" s="76"/>
      <c r="AJT33" s="76"/>
      <c r="AJU33" s="76"/>
      <c r="AJV33" s="76"/>
      <c r="AJW33" s="76"/>
      <c r="AJX33" s="76"/>
      <c r="AJY33" s="76"/>
      <c r="AJZ33" s="76"/>
      <c r="AKA33" s="76"/>
      <c r="AKB33" s="76"/>
      <c r="AKC33" s="76"/>
      <c r="AKD33" s="76"/>
      <c r="AKE33" s="76"/>
      <c r="AKF33" s="76"/>
      <c r="AKG33" s="76"/>
      <c r="AKH33" s="76"/>
      <c r="AKI33" s="76"/>
      <c r="AKJ33" s="76"/>
      <c r="AKK33" s="76"/>
      <c r="AKL33" s="76"/>
      <c r="AKM33" s="76"/>
      <c r="AKN33" s="76"/>
      <c r="AKO33" s="76"/>
      <c r="AKP33" s="76"/>
      <c r="AKQ33" s="76"/>
      <c r="AKR33" s="76"/>
      <c r="AKS33" s="76"/>
      <c r="AKT33" s="76"/>
      <c r="AKU33" s="76"/>
      <c r="AKV33" s="76"/>
      <c r="AKW33" s="76"/>
      <c r="AKX33" s="76"/>
      <c r="AKY33" s="76"/>
      <c r="AKZ33" s="76"/>
      <c r="ALA33" s="76"/>
      <c r="ALB33" s="76"/>
      <c r="ALC33" s="76"/>
      <c r="ALD33" s="76"/>
      <c r="ALE33" s="76"/>
      <c r="ALF33" s="76"/>
      <c r="ALG33" s="76"/>
      <c r="ALH33" s="76"/>
      <c r="ALI33" s="76"/>
      <c r="ALJ33" s="76"/>
      <c r="ALK33" s="76"/>
      <c r="ALL33" s="76"/>
      <c r="ALM33" s="76"/>
      <c r="ALN33" s="76"/>
      <c r="ALO33" s="76"/>
      <c r="ALP33" s="76"/>
      <c r="ALQ33" s="76"/>
      <c r="ALR33" s="76"/>
      <c r="ALS33" s="76"/>
      <c r="ALT33" s="76"/>
      <c r="ALU33" s="76"/>
      <c r="ALV33" s="76"/>
      <c r="ALW33" s="76"/>
      <c r="ALX33" s="76"/>
      <c r="ALY33" s="76"/>
      <c r="ALZ33" s="76"/>
      <c r="AMA33" s="76"/>
      <c r="AMB33" s="76"/>
      <c r="AMC33" s="76"/>
      <c r="AMD33" s="76"/>
      <c r="AME33" s="76"/>
      <c r="AMF33" s="76"/>
      <c r="AMG33" s="76"/>
      <c r="AMH33" s="76"/>
      <c r="AMI33" s="76"/>
      <c r="AMJ33" s="76"/>
    </row>
    <row r="34" spans="1:1024" ht="13.5">
      <c r="A34" s="128"/>
      <c r="B34" s="129">
        <v>3224</v>
      </c>
      <c r="C34" s="130" t="s">
        <v>71</v>
      </c>
      <c r="D34" s="131">
        <v>65000</v>
      </c>
      <c r="E34" s="131">
        <v>0</v>
      </c>
      <c r="F34" s="132">
        <f t="shared" si="1"/>
        <v>0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  <c r="NO34" s="76"/>
      <c r="NP34" s="76"/>
      <c r="NQ34" s="76"/>
      <c r="NR34" s="76"/>
      <c r="NS34" s="76"/>
      <c r="NT34" s="76"/>
      <c r="NU34" s="76"/>
      <c r="NV34" s="76"/>
      <c r="NW34" s="76"/>
      <c r="NX34" s="76"/>
      <c r="NY34" s="76"/>
      <c r="NZ34" s="76"/>
      <c r="OA34" s="76"/>
      <c r="OB34" s="76"/>
      <c r="OC34" s="76"/>
      <c r="OD34" s="76"/>
      <c r="OE34" s="76"/>
      <c r="OF34" s="76"/>
      <c r="OG34" s="76"/>
      <c r="OH34" s="76"/>
      <c r="OI34" s="76"/>
      <c r="OJ34" s="76"/>
      <c r="OK34" s="76"/>
      <c r="OL34" s="76"/>
      <c r="OM34" s="76"/>
      <c r="ON34" s="76"/>
      <c r="OO34" s="76"/>
      <c r="OP34" s="76"/>
      <c r="OQ34" s="76"/>
      <c r="OR34" s="76"/>
      <c r="OS34" s="76"/>
      <c r="OT34" s="76"/>
      <c r="OU34" s="76"/>
      <c r="OV34" s="76"/>
      <c r="OW34" s="76"/>
      <c r="OX34" s="76"/>
      <c r="OY34" s="76"/>
      <c r="OZ34" s="76"/>
      <c r="PA34" s="76"/>
      <c r="PB34" s="76"/>
      <c r="PC34" s="76"/>
      <c r="PD34" s="76"/>
      <c r="PE34" s="76"/>
      <c r="PF34" s="76"/>
      <c r="PG34" s="76"/>
      <c r="PH34" s="76"/>
      <c r="PI34" s="76"/>
      <c r="PJ34" s="76"/>
      <c r="PK34" s="76"/>
      <c r="PL34" s="76"/>
      <c r="PM34" s="76"/>
      <c r="PN34" s="76"/>
      <c r="PO34" s="76"/>
      <c r="PP34" s="76"/>
      <c r="PQ34" s="76"/>
      <c r="PR34" s="76"/>
      <c r="PS34" s="76"/>
      <c r="PT34" s="76"/>
      <c r="PU34" s="76"/>
      <c r="PV34" s="76"/>
      <c r="PW34" s="76"/>
      <c r="PX34" s="76"/>
      <c r="PY34" s="76"/>
      <c r="PZ34" s="76"/>
      <c r="QA34" s="76"/>
      <c r="QB34" s="76"/>
      <c r="QC34" s="76"/>
      <c r="QD34" s="76"/>
      <c r="QE34" s="76"/>
      <c r="QF34" s="76"/>
      <c r="QG34" s="76"/>
      <c r="QH34" s="76"/>
      <c r="QI34" s="76"/>
      <c r="QJ34" s="76"/>
      <c r="QK34" s="76"/>
      <c r="QL34" s="76"/>
      <c r="QM34" s="76"/>
      <c r="QN34" s="76"/>
      <c r="QO34" s="76"/>
      <c r="QP34" s="76"/>
      <c r="QQ34" s="76"/>
      <c r="QR34" s="76"/>
      <c r="QS34" s="76"/>
      <c r="QT34" s="76"/>
      <c r="QU34" s="76"/>
      <c r="QV34" s="76"/>
      <c r="QW34" s="76"/>
      <c r="QX34" s="76"/>
      <c r="QY34" s="76"/>
      <c r="QZ34" s="76"/>
      <c r="RA34" s="76"/>
      <c r="RB34" s="76"/>
      <c r="RC34" s="76"/>
      <c r="RD34" s="76"/>
      <c r="RE34" s="76"/>
      <c r="RF34" s="76"/>
      <c r="RG34" s="76"/>
      <c r="RH34" s="76"/>
      <c r="RI34" s="76"/>
      <c r="RJ34" s="76"/>
      <c r="RK34" s="76"/>
      <c r="RL34" s="76"/>
      <c r="RM34" s="76"/>
      <c r="RN34" s="76"/>
      <c r="RO34" s="76"/>
      <c r="RP34" s="76"/>
      <c r="RQ34" s="76"/>
      <c r="RR34" s="76"/>
      <c r="RS34" s="76"/>
      <c r="RT34" s="76"/>
      <c r="RU34" s="76"/>
      <c r="RV34" s="76"/>
      <c r="RW34" s="76"/>
      <c r="RX34" s="76"/>
      <c r="RY34" s="76"/>
      <c r="RZ34" s="76"/>
      <c r="SA34" s="76"/>
      <c r="SB34" s="76"/>
      <c r="SC34" s="76"/>
      <c r="SD34" s="76"/>
      <c r="SE34" s="76"/>
      <c r="SF34" s="76"/>
      <c r="SG34" s="76"/>
      <c r="SH34" s="76"/>
      <c r="SI34" s="76"/>
      <c r="SJ34" s="76"/>
      <c r="SK34" s="76"/>
      <c r="SL34" s="76"/>
      <c r="SM34" s="76"/>
      <c r="SN34" s="76"/>
      <c r="SO34" s="76"/>
      <c r="SP34" s="76"/>
      <c r="SQ34" s="76"/>
      <c r="SR34" s="76"/>
      <c r="SS34" s="76"/>
      <c r="ST34" s="76"/>
      <c r="SU34" s="76"/>
      <c r="SV34" s="76"/>
      <c r="SW34" s="76"/>
      <c r="SX34" s="76"/>
      <c r="SY34" s="76"/>
      <c r="SZ34" s="76"/>
      <c r="TA34" s="76"/>
      <c r="TB34" s="76"/>
      <c r="TC34" s="76"/>
      <c r="TD34" s="76"/>
      <c r="TE34" s="76"/>
      <c r="TF34" s="76"/>
      <c r="TG34" s="76"/>
      <c r="TH34" s="76"/>
      <c r="TI34" s="76"/>
      <c r="TJ34" s="76"/>
      <c r="TK34" s="76"/>
      <c r="TL34" s="76"/>
      <c r="TM34" s="76"/>
      <c r="TN34" s="76"/>
      <c r="TO34" s="76"/>
      <c r="TP34" s="76"/>
      <c r="TQ34" s="76"/>
      <c r="TR34" s="76"/>
      <c r="TS34" s="76"/>
      <c r="TT34" s="76"/>
      <c r="TU34" s="76"/>
      <c r="TV34" s="76"/>
      <c r="TW34" s="76"/>
      <c r="TX34" s="76"/>
      <c r="TY34" s="76"/>
      <c r="TZ34" s="76"/>
      <c r="UA34" s="76"/>
      <c r="UB34" s="76"/>
      <c r="UC34" s="76"/>
      <c r="UD34" s="76"/>
      <c r="UE34" s="76"/>
      <c r="UF34" s="76"/>
      <c r="UG34" s="76"/>
      <c r="UH34" s="76"/>
      <c r="UI34" s="76"/>
      <c r="UJ34" s="76"/>
      <c r="UK34" s="76"/>
      <c r="UL34" s="76"/>
      <c r="UM34" s="76"/>
      <c r="UN34" s="76"/>
      <c r="UO34" s="76"/>
      <c r="UP34" s="76"/>
      <c r="UQ34" s="76"/>
      <c r="UR34" s="76"/>
      <c r="US34" s="76"/>
      <c r="UT34" s="76"/>
      <c r="UU34" s="76"/>
      <c r="UV34" s="76"/>
      <c r="UW34" s="76"/>
      <c r="UX34" s="76"/>
      <c r="UY34" s="76"/>
      <c r="UZ34" s="76"/>
      <c r="VA34" s="76"/>
      <c r="VB34" s="76"/>
      <c r="VC34" s="76"/>
      <c r="VD34" s="76"/>
      <c r="VE34" s="76"/>
      <c r="VF34" s="76"/>
      <c r="VG34" s="76"/>
      <c r="VH34" s="76"/>
      <c r="VI34" s="76"/>
      <c r="VJ34" s="76"/>
      <c r="VK34" s="76"/>
      <c r="VL34" s="76"/>
      <c r="VM34" s="76"/>
      <c r="VN34" s="76"/>
      <c r="VO34" s="76"/>
      <c r="VP34" s="76"/>
      <c r="VQ34" s="76"/>
      <c r="VR34" s="76"/>
      <c r="VS34" s="76"/>
      <c r="VT34" s="76"/>
      <c r="VU34" s="76"/>
      <c r="VV34" s="76"/>
      <c r="VW34" s="76"/>
      <c r="VX34" s="76"/>
      <c r="VY34" s="76"/>
      <c r="VZ34" s="76"/>
      <c r="WA34" s="76"/>
      <c r="WB34" s="76"/>
      <c r="WC34" s="76"/>
      <c r="WD34" s="76"/>
      <c r="WE34" s="76"/>
      <c r="WF34" s="76"/>
      <c r="WG34" s="76"/>
      <c r="WH34" s="76"/>
      <c r="WI34" s="76"/>
      <c r="WJ34" s="76"/>
      <c r="WK34" s="76"/>
      <c r="WL34" s="76"/>
      <c r="WM34" s="76"/>
      <c r="WN34" s="76"/>
      <c r="WO34" s="76"/>
      <c r="WP34" s="76"/>
      <c r="WQ34" s="76"/>
      <c r="WR34" s="76"/>
      <c r="WS34" s="76"/>
      <c r="WT34" s="76"/>
      <c r="WU34" s="76"/>
      <c r="WV34" s="76"/>
      <c r="WW34" s="76"/>
      <c r="WX34" s="76"/>
      <c r="WY34" s="76"/>
      <c r="WZ34" s="76"/>
      <c r="XA34" s="76"/>
      <c r="XB34" s="76"/>
      <c r="XC34" s="76"/>
      <c r="XD34" s="76"/>
      <c r="XE34" s="76"/>
      <c r="XF34" s="76"/>
      <c r="XG34" s="76"/>
      <c r="XH34" s="76"/>
      <c r="XI34" s="76"/>
      <c r="XJ34" s="76"/>
      <c r="XK34" s="76"/>
      <c r="XL34" s="76"/>
      <c r="XM34" s="76"/>
      <c r="XN34" s="76"/>
      <c r="XO34" s="76"/>
      <c r="XP34" s="76"/>
      <c r="XQ34" s="76"/>
      <c r="XR34" s="76"/>
      <c r="XS34" s="76"/>
      <c r="XT34" s="76"/>
      <c r="XU34" s="76"/>
      <c r="XV34" s="76"/>
      <c r="XW34" s="76"/>
      <c r="XX34" s="76"/>
      <c r="XY34" s="76"/>
      <c r="XZ34" s="76"/>
      <c r="YA34" s="76"/>
      <c r="YB34" s="76"/>
      <c r="YC34" s="76"/>
      <c r="YD34" s="76"/>
      <c r="YE34" s="76"/>
      <c r="YF34" s="76"/>
      <c r="YG34" s="76"/>
      <c r="YH34" s="76"/>
      <c r="YI34" s="76"/>
      <c r="YJ34" s="76"/>
      <c r="YK34" s="76"/>
      <c r="YL34" s="76"/>
      <c r="YM34" s="76"/>
      <c r="YN34" s="76"/>
      <c r="YO34" s="76"/>
      <c r="YP34" s="76"/>
      <c r="YQ34" s="76"/>
      <c r="YR34" s="76"/>
      <c r="YS34" s="76"/>
      <c r="YT34" s="76"/>
      <c r="YU34" s="76"/>
      <c r="YV34" s="76"/>
      <c r="YW34" s="76"/>
      <c r="YX34" s="76"/>
      <c r="YY34" s="76"/>
      <c r="YZ34" s="76"/>
      <c r="ZA34" s="76"/>
      <c r="ZB34" s="76"/>
      <c r="ZC34" s="76"/>
      <c r="ZD34" s="76"/>
      <c r="ZE34" s="76"/>
      <c r="ZF34" s="76"/>
      <c r="ZG34" s="76"/>
      <c r="ZH34" s="76"/>
      <c r="ZI34" s="76"/>
      <c r="ZJ34" s="76"/>
      <c r="ZK34" s="76"/>
      <c r="ZL34" s="76"/>
      <c r="ZM34" s="76"/>
      <c r="ZN34" s="76"/>
      <c r="ZO34" s="76"/>
      <c r="ZP34" s="76"/>
      <c r="ZQ34" s="76"/>
      <c r="ZR34" s="76"/>
      <c r="ZS34" s="76"/>
      <c r="ZT34" s="76"/>
      <c r="ZU34" s="76"/>
      <c r="ZV34" s="76"/>
      <c r="ZW34" s="76"/>
      <c r="ZX34" s="76"/>
      <c r="ZY34" s="76"/>
      <c r="ZZ34" s="76"/>
      <c r="AAA34" s="76"/>
      <c r="AAB34" s="76"/>
      <c r="AAC34" s="76"/>
      <c r="AAD34" s="76"/>
      <c r="AAE34" s="76"/>
      <c r="AAF34" s="76"/>
      <c r="AAG34" s="76"/>
      <c r="AAH34" s="76"/>
      <c r="AAI34" s="76"/>
      <c r="AAJ34" s="76"/>
      <c r="AAK34" s="76"/>
      <c r="AAL34" s="76"/>
      <c r="AAM34" s="76"/>
      <c r="AAN34" s="76"/>
      <c r="AAO34" s="76"/>
      <c r="AAP34" s="76"/>
      <c r="AAQ34" s="76"/>
      <c r="AAR34" s="76"/>
      <c r="AAS34" s="76"/>
      <c r="AAT34" s="76"/>
      <c r="AAU34" s="76"/>
      <c r="AAV34" s="76"/>
      <c r="AAW34" s="76"/>
      <c r="AAX34" s="76"/>
      <c r="AAY34" s="76"/>
      <c r="AAZ34" s="76"/>
      <c r="ABA34" s="76"/>
      <c r="ABB34" s="76"/>
      <c r="ABC34" s="76"/>
      <c r="ABD34" s="76"/>
      <c r="ABE34" s="76"/>
      <c r="ABF34" s="76"/>
      <c r="ABG34" s="76"/>
      <c r="ABH34" s="76"/>
      <c r="ABI34" s="76"/>
      <c r="ABJ34" s="76"/>
      <c r="ABK34" s="76"/>
      <c r="ABL34" s="76"/>
      <c r="ABM34" s="76"/>
      <c r="ABN34" s="76"/>
      <c r="ABO34" s="76"/>
      <c r="ABP34" s="76"/>
      <c r="ABQ34" s="76"/>
      <c r="ABR34" s="76"/>
      <c r="ABS34" s="76"/>
      <c r="ABT34" s="76"/>
      <c r="ABU34" s="76"/>
      <c r="ABV34" s="76"/>
      <c r="ABW34" s="76"/>
      <c r="ABX34" s="76"/>
      <c r="ABY34" s="76"/>
      <c r="ABZ34" s="76"/>
      <c r="ACA34" s="76"/>
      <c r="ACB34" s="76"/>
      <c r="ACC34" s="76"/>
      <c r="ACD34" s="76"/>
      <c r="ACE34" s="76"/>
      <c r="ACF34" s="76"/>
      <c r="ACG34" s="76"/>
      <c r="ACH34" s="76"/>
      <c r="ACI34" s="76"/>
      <c r="ACJ34" s="76"/>
      <c r="ACK34" s="76"/>
      <c r="ACL34" s="76"/>
      <c r="ACM34" s="76"/>
      <c r="ACN34" s="76"/>
      <c r="ACO34" s="76"/>
      <c r="ACP34" s="76"/>
      <c r="ACQ34" s="76"/>
      <c r="ACR34" s="76"/>
      <c r="ACS34" s="76"/>
      <c r="ACT34" s="76"/>
      <c r="ACU34" s="76"/>
      <c r="ACV34" s="76"/>
      <c r="ACW34" s="76"/>
      <c r="ACX34" s="76"/>
      <c r="ACY34" s="76"/>
      <c r="ACZ34" s="76"/>
      <c r="ADA34" s="76"/>
      <c r="ADB34" s="76"/>
      <c r="ADC34" s="76"/>
      <c r="ADD34" s="76"/>
      <c r="ADE34" s="76"/>
      <c r="ADF34" s="76"/>
      <c r="ADG34" s="76"/>
      <c r="ADH34" s="76"/>
      <c r="ADI34" s="76"/>
      <c r="ADJ34" s="76"/>
      <c r="ADK34" s="76"/>
      <c r="ADL34" s="76"/>
      <c r="ADM34" s="76"/>
      <c r="ADN34" s="76"/>
      <c r="ADO34" s="76"/>
      <c r="ADP34" s="76"/>
      <c r="ADQ34" s="76"/>
      <c r="ADR34" s="76"/>
      <c r="ADS34" s="76"/>
      <c r="ADT34" s="76"/>
      <c r="ADU34" s="76"/>
      <c r="ADV34" s="76"/>
      <c r="ADW34" s="76"/>
      <c r="ADX34" s="76"/>
      <c r="ADY34" s="76"/>
      <c r="ADZ34" s="76"/>
      <c r="AEA34" s="76"/>
      <c r="AEB34" s="76"/>
      <c r="AEC34" s="76"/>
      <c r="AED34" s="76"/>
      <c r="AEE34" s="76"/>
      <c r="AEF34" s="76"/>
      <c r="AEG34" s="76"/>
      <c r="AEH34" s="76"/>
      <c r="AEI34" s="76"/>
      <c r="AEJ34" s="76"/>
      <c r="AEK34" s="76"/>
      <c r="AEL34" s="76"/>
      <c r="AEM34" s="76"/>
      <c r="AEN34" s="76"/>
      <c r="AEO34" s="76"/>
      <c r="AEP34" s="76"/>
      <c r="AEQ34" s="76"/>
      <c r="AER34" s="76"/>
      <c r="AES34" s="76"/>
      <c r="AET34" s="76"/>
      <c r="AEU34" s="76"/>
      <c r="AEV34" s="76"/>
      <c r="AEW34" s="76"/>
      <c r="AEX34" s="76"/>
      <c r="AEY34" s="76"/>
      <c r="AEZ34" s="76"/>
      <c r="AFA34" s="76"/>
      <c r="AFB34" s="76"/>
      <c r="AFC34" s="76"/>
      <c r="AFD34" s="76"/>
      <c r="AFE34" s="76"/>
      <c r="AFF34" s="76"/>
      <c r="AFG34" s="76"/>
      <c r="AFH34" s="76"/>
      <c r="AFI34" s="76"/>
      <c r="AFJ34" s="76"/>
      <c r="AFK34" s="76"/>
      <c r="AFL34" s="76"/>
      <c r="AFM34" s="76"/>
      <c r="AFN34" s="76"/>
      <c r="AFO34" s="76"/>
      <c r="AFP34" s="76"/>
      <c r="AFQ34" s="76"/>
      <c r="AFR34" s="76"/>
      <c r="AFS34" s="76"/>
      <c r="AFT34" s="76"/>
      <c r="AFU34" s="76"/>
      <c r="AFV34" s="76"/>
      <c r="AFW34" s="76"/>
      <c r="AFX34" s="76"/>
      <c r="AFY34" s="76"/>
      <c r="AFZ34" s="76"/>
      <c r="AGA34" s="76"/>
      <c r="AGB34" s="76"/>
      <c r="AGC34" s="76"/>
      <c r="AGD34" s="76"/>
      <c r="AGE34" s="76"/>
      <c r="AGF34" s="76"/>
      <c r="AGG34" s="76"/>
      <c r="AGH34" s="76"/>
      <c r="AGI34" s="76"/>
      <c r="AGJ34" s="76"/>
      <c r="AGK34" s="76"/>
      <c r="AGL34" s="76"/>
      <c r="AGM34" s="76"/>
      <c r="AGN34" s="76"/>
      <c r="AGO34" s="76"/>
      <c r="AGP34" s="76"/>
      <c r="AGQ34" s="76"/>
      <c r="AGR34" s="76"/>
      <c r="AGS34" s="76"/>
      <c r="AGT34" s="76"/>
      <c r="AGU34" s="76"/>
      <c r="AGV34" s="76"/>
      <c r="AGW34" s="76"/>
      <c r="AGX34" s="76"/>
      <c r="AGY34" s="76"/>
      <c r="AGZ34" s="76"/>
      <c r="AHA34" s="76"/>
      <c r="AHB34" s="76"/>
      <c r="AHC34" s="76"/>
      <c r="AHD34" s="76"/>
      <c r="AHE34" s="76"/>
      <c r="AHF34" s="76"/>
      <c r="AHG34" s="76"/>
      <c r="AHH34" s="76"/>
      <c r="AHI34" s="76"/>
      <c r="AHJ34" s="76"/>
      <c r="AHK34" s="76"/>
      <c r="AHL34" s="76"/>
      <c r="AHM34" s="76"/>
      <c r="AHN34" s="76"/>
      <c r="AHO34" s="76"/>
      <c r="AHP34" s="76"/>
      <c r="AHQ34" s="76"/>
      <c r="AHR34" s="76"/>
      <c r="AHS34" s="76"/>
      <c r="AHT34" s="76"/>
      <c r="AHU34" s="76"/>
      <c r="AHV34" s="76"/>
      <c r="AHW34" s="76"/>
      <c r="AHX34" s="76"/>
      <c r="AHY34" s="76"/>
      <c r="AHZ34" s="76"/>
      <c r="AIA34" s="76"/>
      <c r="AIB34" s="76"/>
      <c r="AIC34" s="76"/>
      <c r="AID34" s="76"/>
      <c r="AIE34" s="76"/>
      <c r="AIF34" s="76"/>
      <c r="AIG34" s="76"/>
      <c r="AIH34" s="76"/>
      <c r="AII34" s="76"/>
      <c r="AIJ34" s="76"/>
      <c r="AIK34" s="76"/>
      <c r="AIL34" s="76"/>
      <c r="AIM34" s="76"/>
      <c r="AIN34" s="76"/>
      <c r="AIO34" s="76"/>
      <c r="AIP34" s="76"/>
      <c r="AIQ34" s="76"/>
      <c r="AIR34" s="76"/>
      <c r="AIS34" s="76"/>
      <c r="AIT34" s="76"/>
      <c r="AIU34" s="76"/>
      <c r="AIV34" s="76"/>
      <c r="AIW34" s="76"/>
      <c r="AIX34" s="76"/>
      <c r="AIY34" s="76"/>
      <c r="AIZ34" s="76"/>
      <c r="AJA34" s="76"/>
      <c r="AJB34" s="76"/>
      <c r="AJC34" s="76"/>
      <c r="AJD34" s="76"/>
      <c r="AJE34" s="76"/>
      <c r="AJF34" s="76"/>
      <c r="AJG34" s="76"/>
      <c r="AJH34" s="76"/>
      <c r="AJI34" s="76"/>
      <c r="AJJ34" s="76"/>
      <c r="AJK34" s="76"/>
      <c r="AJL34" s="76"/>
      <c r="AJM34" s="76"/>
      <c r="AJN34" s="76"/>
      <c r="AJO34" s="76"/>
      <c r="AJP34" s="76"/>
      <c r="AJQ34" s="76"/>
      <c r="AJR34" s="76"/>
      <c r="AJS34" s="76"/>
      <c r="AJT34" s="76"/>
      <c r="AJU34" s="76"/>
      <c r="AJV34" s="76"/>
      <c r="AJW34" s="76"/>
      <c r="AJX34" s="76"/>
      <c r="AJY34" s="76"/>
      <c r="AJZ34" s="76"/>
      <c r="AKA34" s="76"/>
      <c r="AKB34" s="76"/>
      <c r="AKC34" s="76"/>
      <c r="AKD34" s="76"/>
      <c r="AKE34" s="76"/>
      <c r="AKF34" s="76"/>
      <c r="AKG34" s="76"/>
      <c r="AKH34" s="76"/>
      <c r="AKI34" s="76"/>
      <c r="AKJ34" s="76"/>
      <c r="AKK34" s="76"/>
      <c r="AKL34" s="76"/>
      <c r="AKM34" s="76"/>
      <c r="AKN34" s="76"/>
      <c r="AKO34" s="76"/>
      <c r="AKP34" s="76"/>
      <c r="AKQ34" s="76"/>
      <c r="AKR34" s="76"/>
      <c r="AKS34" s="76"/>
      <c r="AKT34" s="76"/>
      <c r="AKU34" s="76"/>
      <c r="AKV34" s="76"/>
      <c r="AKW34" s="76"/>
      <c r="AKX34" s="76"/>
      <c r="AKY34" s="76"/>
      <c r="AKZ34" s="76"/>
      <c r="ALA34" s="76"/>
      <c r="ALB34" s="76"/>
      <c r="ALC34" s="76"/>
      <c r="ALD34" s="76"/>
      <c r="ALE34" s="76"/>
      <c r="ALF34" s="76"/>
      <c r="ALG34" s="76"/>
      <c r="ALH34" s="76"/>
      <c r="ALI34" s="76"/>
      <c r="ALJ34" s="76"/>
      <c r="ALK34" s="76"/>
      <c r="ALL34" s="76"/>
      <c r="ALM34" s="76"/>
      <c r="ALN34" s="76"/>
      <c r="ALO34" s="76"/>
      <c r="ALP34" s="76"/>
      <c r="ALQ34" s="76"/>
      <c r="ALR34" s="76"/>
      <c r="ALS34" s="76"/>
      <c r="ALT34" s="76"/>
      <c r="ALU34" s="76"/>
      <c r="ALV34" s="76"/>
      <c r="ALW34" s="76"/>
      <c r="ALX34" s="76"/>
      <c r="ALY34" s="76"/>
      <c r="ALZ34" s="76"/>
      <c r="AMA34" s="76"/>
      <c r="AMB34" s="76"/>
      <c r="AMC34" s="76"/>
      <c r="AMD34" s="76"/>
      <c r="AME34" s="76"/>
      <c r="AMF34" s="76"/>
      <c r="AMG34" s="76"/>
      <c r="AMH34" s="76"/>
      <c r="AMI34" s="76"/>
      <c r="AMJ34" s="76"/>
    </row>
    <row r="35" spans="1:1024" ht="13.5">
      <c r="A35" s="128"/>
      <c r="B35" s="129">
        <v>3225</v>
      </c>
      <c r="C35" s="130" t="s">
        <v>75</v>
      </c>
      <c r="D35" s="131">
        <v>35000</v>
      </c>
      <c r="E35" s="131">
        <v>0</v>
      </c>
      <c r="F35" s="132">
        <f t="shared" si="1"/>
        <v>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  <c r="NO35" s="76"/>
      <c r="NP35" s="76"/>
      <c r="NQ35" s="76"/>
      <c r="NR35" s="76"/>
      <c r="NS35" s="76"/>
      <c r="NT35" s="76"/>
      <c r="NU35" s="76"/>
      <c r="NV35" s="76"/>
      <c r="NW35" s="76"/>
      <c r="NX35" s="76"/>
      <c r="NY35" s="76"/>
      <c r="NZ35" s="76"/>
      <c r="OA35" s="76"/>
      <c r="OB35" s="76"/>
      <c r="OC35" s="76"/>
      <c r="OD35" s="76"/>
      <c r="OE35" s="76"/>
      <c r="OF35" s="76"/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6"/>
      <c r="PA35" s="76"/>
      <c r="PB35" s="76"/>
      <c r="PC35" s="76"/>
      <c r="PD35" s="76"/>
      <c r="PE35" s="76"/>
      <c r="PF35" s="76"/>
      <c r="PG35" s="76"/>
      <c r="PH35" s="76"/>
      <c r="PI35" s="76"/>
      <c r="PJ35" s="76"/>
      <c r="PK35" s="76"/>
      <c r="PL35" s="76"/>
      <c r="PM35" s="76"/>
      <c r="PN35" s="76"/>
      <c r="PO35" s="76"/>
      <c r="PP35" s="76"/>
      <c r="PQ35" s="76"/>
      <c r="PR35" s="76"/>
      <c r="PS35" s="76"/>
      <c r="PT35" s="76"/>
      <c r="PU35" s="76"/>
      <c r="PV35" s="76"/>
      <c r="PW35" s="76"/>
      <c r="PX35" s="76"/>
      <c r="PY35" s="76"/>
      <c r="PZ35" s="76"/>
      <c r="QA35" s="76"/>
      <c r="QB35" s="76"/>
      <c r="QC35" s="76"/>
      <c r="QD35" s="76"/>
      <c r="QE35" s="76"/>
      <c r="QF35" s="76"/>
      <c r="QG35" s="76"/>
      <c r="QH35" s="76"/>
      <c r="QI35" s="76"/>
      <c r="QJ35" s="76"/>
      <c r="QK35" s="76"/>
      <c r="QL35" s="76"/>
      <c r="QM35" s="76"/>
      <c r="QN35" s="76"/>
      <c r="QO35" s="76"/>
      <c r="QP35" s="76"/>
      <c r="QQ35" s="76"/>
      <c r="QR35" s="76"/>
      <c r="QS35" s="76"/>
      <c r="QT35" s="76"/>
      <c r="QU35" s="76"/>
      <c r="QV35" s="76"/>
      <c r="QW35" s="76"/>
      <c r="QX35" s="76"/>
      <c r="QY35" s="76"/>
      <c r="QZ35" s="76"/>
      <c r="RA35" s="76"/>
      <c r="RB35" s="76"/>
      <c r="RC35" s="76"/>
      <c r="RD35" s="76"/>
      <c r="RE35" s="76"/>
      <c r="RF35" s="76"/>
      <c r="RG35" s="76"/>
      <c r="RH35" s="76"/>
      <c r="RI35" s="76"/>
      <c r="RJ35" s="76"/>
      <c r="RK35" s="76"/>
      <c r="RL35" s="76"/>
      <c r="RM35" s="76"/>
      <c r="RN35" s="76"/>
      <c r="RO35" s="76"/>
      <c r="RP35" s="76"/>
      <c r="RQ35" s="76"/>
      <c r="RR35" s="76"/>
      <c r="RS35" s="76"/>
      <c r="RT35" s="76"/>
      <c r="RU35" s="76"/>
      <c r="RV35" s="76"/>
      <c r="RW35" s="76"/>
      <c r="RX35" s="76"/>
      <c r="RY35" s="76"/>
      <c r="RZ35" s="76"/>
      <c r="SA35" s="76"/>
      <c r="SB35" s="76"/>
      <c r="SC35" s="76"/>
      <c r="SD35" s="76"/>
      <c r="SE35" s="76"/>
      <c r="SF35" s="76"/>
      <c r="SG35" s="76"/>
      <c r="SH35" s="76"/>
      <c r="SI35" s="76"/>
      <c r="SJ35" s="76"/>
      <c r="SK35" s="76"/>
      <c r="SL35" s="76"/>
      <c r="SM35" s="76"/>
      <c r="SN35" s="76"/>
      <c r="SO35" s="76"/>
      <c r="SP35" s="76"/>
      <c r="SQ35" s="76"/>
      <c r="SR35" s="76"/>
      <c r="SS35" s="76"/>
      <c r="ST35" s="76"/>
      <c r="SU35" s="76"/>
      <c r="SV35" s="76"/>
      <c r="SW35" s="76"/>
      <c r="SX35" s="76"/>
      <c r="SY35" s="76"/>
      <c r="SZ35" s="76"/>
      <c r="TA35" s="76"/>
      <c r="TB35" s="76"/>
      <c r="TC35" s="76"/>
      <c r="TD35" s="76"/>
      <c r="TE35" s="76"/>
      <c r="TF35" s="76"/>
      <c r="TG35" s="76"/>
      <c r="TH35" s="76"/>
      <c r="TI35" s="76"/>
      <c r="TJ35" s="76"/>
      <c r="TK35" s="76"/>
      <c r="TL35" s="76"/>
      <c r="TM35" s="76"/>
      <c r="TN35" s="76"/>
      <c r="TO35" s="76"/>
      <c r="TP35" s="76"/>
      <c r="TQ35" s="76"/>
      <c r="TR35" s="76"/>
      <c r="TS35" s="76"/>
      <c r="TT35" s="76"/>
      <c r="TU35" s="76"/>
      <c r="TV35" s="76"/>
      <c r="TW35" s="76"/>
      <c r="TX35" s="76"/>
      <c r="TY35" s="76"/>
      <c r="TZ35" s="76"/>
      <c r="UA35" s="76"/>
      <c r="UB35" s="76"/>
      <c r="UC35" s="76"/>
      <c r="UD35" s="76"/>
      <c r="UE35" s="76"/>
      <c r="UF35" s="76"/>
      <c r="UG35" s="76"/>
      <c r="UH35" s="76"/>
      <c r="UI35" s="76"/>
      <c r="UJ35" s="76"/>
      <c r="UK35" s="76"/>
      <c r="UL35" s="76"/>
      <c r="UM35" s="76"/>
      <c r="UN35" s="76"/>
      <c r="UO35" s="76"/>
      <c r="UP35" s="76"/>
      <c r="UQ35" s="76"/>
      <c r="UR35" s="76"/>
      <c r="US35" s="76"/>
      <c r="UT35" s="76"/>
      <c r="UU35" s="76"/>
      <c r="UV35" s="76"/>
      <c r="UW35" s="76"/>
      <c r="UX35" s="76"/>
      <c r="UY35" s="76"/>
      <c r="UZ35" s="76"/>
      <c r="VA35" s="76"/>
      <c r="VB35" s="76"/>
      <c r="VC35" s="76"/>
      <c r="VD35" s="76"/>
      <c r="VE35" s="76"/>
      <c r="VF35" s="76"/>
      <c r="VG35" s="76"/>
      <c r="VH35" s="76"/>
      <c r="VI35" s="76"/>
      <c r="VJ35" s="76"/>
      <c r="VK35" s="76"/>
      <c r="VL35" s="76"/>
      <c r="VM35" s="76"/>
      <c r="VN35" s="76"/>
      <c r="VO35" s="76"/>
      <c r="VP35" s="76"/>
      <c r="VQ35" s="76"/>
      <c r="VR35" s="76"/>
      <c r="VS35" s="76"/>
      <c r="VT35" s="76"/>
      <c r="VU35" s="76"/>
      <c r="VV35" s="76"/>
      <c r="VW35" s="76"/>
      <c r="VX35" s="76"/>
      <c r="VY35" s="76"/>
      <c r="VZ35" s="76"/>
      <c r="WA35" s="76"/>
      <c r="WB35" s="76"/>
      <c r="WC35" s="76"/>
      <c r="WD35" s="76"/>
      <c r="WE35" s="76"/>
      <c r="WF35" s="76"/>
      <c r="WG35" s="76"/>
      <c r="WH35" s="76"/>
      <c r="WI35" s="76"/>
      <c r="WJ35" s="76"/>
      <c r="WK35" s="76"/>
      <c r="WL35" s="76"/>
      <c r="WM35" s="76"/>
      <c r="WN35" s="76"/>
      <c r="WO35" s="76"/>
      <c r="WP35" s="76"/>
      <c r="WQ35" s="76"/>
      <c r="WR35" s="76"/>
      <c r="WS35" s="76"/>
      <c r="WT35" s="76"/>
      <c r="WU35" s="76"/>
      <c r="WV35" s="76"/>
      <c r="WW35" s="76"/>
      <c r="WX35" s="76"/>
      <c r="WY35" s="76"/>
      <c r="WZ35" s="76"/>
      <c r="XA35" s="76"/>
      <c r="XB35" s="76"/>
      <c r="XC35" s="76"/>
      <c r="XD35" s="76"/>
      <c r="XE35" s="76"/>
      <c r="XF35" s="76"/>
      <c r="XG35" s="76"/>
      <c r="XH35" s="76"/>
      <c r="XI35" s="76"/>
      <c r="XJ35" s="76"/>
      <c r="XK35" s="76"/>
      <c r="XL35" s="76"/>
      <c r="XM35" s="76"/>
      <c r="XN35" s="76"/>
      <c r="XO35" s="76"/>
      <c r="XP35" s="76"/>
      <c r="XQ35" s="76"/>
      <c r="XR35" s="76"/>
      <c r="XS35" s="76"/>
      <c r="XT35" s="76"/>
      <c r="XU35" s="76"/>
      <c r="XV35" s="76"/>
      <c r="XW35" s="76"/>
      <c r="XX35" s="76"/>
      <c r="XY35" s="76"/>
      <c r="XZ35" s="76"/>
      <c r="YA35" s="76"/>
      <c r="YB35" s="76"/>
      <c r="YC35" s="76"/>
      <c r="YD35" s="76"/>
      <c r="YE35" s="76"/>
      <c r="YF35" s="76"/>
      <c r="YG35" s="76"/>
      <c r="YH35" s="76"/>
      <c r="YI35" s="76"/>
      <c r="YJ35" s="76"/>
      <c r="YK35" s="76"/>
      <c r="YL35" s="76"/>
      <c r="YM35" s="76"/>
      <c r="YN35" s="76"/>
      <c r="YO35" s="76"/>
      <c r="YP35" s="76"/>
      <c r="YQ35" s="76"/>
      <c r="YR35" s="76"/>
      <c r="YS35" s="76"/>
      <c r="YT35" s="76"/>
      <c r="YU35" s="76"/>
      <c r="YV35" s="76"/>
      <c r="YW35" s="76"/>
      <c r="YX35" s="76"/>
      <c r="YY35" s="76"/>
      <c r="YZ35" s="76"/>
      <c r="ZA35" s="76"/>
      <c r="ZB35" s="76"/>
      <c r="ZC35" s="76"/>
      <c r="ZD35" s="76"/>
      <c r="ZE35" s="76"/>
      <c r="ZF35" s="76"/>
      <c r="ZG35" s="76"/>
      <c r="ZH35" s="76"/>
      <c r="ZI35" s="76"/>
      <c r="ZJ35" s="76"/>
      <c r="ZK35" s="76"/>
      <c r="ZL35" s="76"/>
      <c r="ZM35" s="76"/>
      <c r="ZN35" s="76"/>
      <c r="ZO35" s="76"/>
      <c r="ZP35" s="76"/>
      <c r="ZQ35" s="76"/>
      <c r="ZR35" s="76"/>
      <c r="ZS35" s="76"/>
      <c r="ZT35" s="76"/>
      <c r="ZU35" s="76"/>
      <c r="ZV35" s="76"/>
      <c r="ZW35" s="76"/>
      <c r="ZX35" s="76"/>
      <c r="ZY35" s="76"/>
      <c r="ZZ35" s="76"/>
      <c r="AAA35" s="76"/>
      <c r="AAB35" s="76"/>
      <c r="AAC35" s="76"/>
      <c r="AAD35" s="76"/>
      <c r="AAE35" s="76"/>
      <c r="AAF35" s="76"/>
      <c r="AAG35" s="76"/>
      <c r="AAH35" s="76"/>
      <c r="AAI35" s="76"/>
      <c r="AAJ35" s="76"/>
      <c r="AAK35" s="76"/>
      <c r="AAL35" s="76"/>
      <c r="AAM35" s="76"/>
      <c r="AAN35" s="76"/>
      <c r="AAO35" s="76"/>
      <c r="AAP35" s="76"/>
      <c r="AAQ35" s="76"/>
      <c r="AAR35" s="76"/>
      <c r="AAS35" s="76"/>
      <c r="AAT35" s="76"/>
      <c r="AAU35" s="76"/>
      <c r="AAV35" s="76"/>
      <c r="AAW35" s="76"/>
      <c r="AAX35" s="76"/>
      <c r="AAY35" s="76"/>
      <c r="AAZ35" s="76"/>
      <c r="ABA35" s="76"/>
      <c r="ABB35" s="76"/>
      <c r="ABC35" s="76"/>
      <c r="ABD35" s="76"/>
      <c r="ABE35" s="76"/>
      <c r="ABF35" s="76"/>
      <c r="ABG35" s="76"/>
      <c r="ABH35" s="76"/>
      <c r="ABI35" s="76"/>
      <c r="ABJ35" s="76"/>
      <c r="ABK35" s="76"/>
      <c r="ABL35" s="76"/>
      <c r="ABM35" s="76"/>
      <c r="ABN35" s="76"/>
      <c r="ABO35" s="76"/>
      <c r="ABP35" s="76"/>
      <c r="ABQ35" s="76"/>
      <c r="ABR35" s="76"/>
      <c r="ABS35" s="76"/>
      <c r="ABT35" s="76"/>
      <c r="ABU35" s="76"/>
      <c r="ABV35" s="76"/>
      <c r="ABW35" s="76"/>
      <c r="ABX35" s="76"/>
      <c r="ABY35" s="76"/>
      <c r="ABZ35" s="76"/>
      <c r="ACA35" s="76"/>
      <c r="ACB35" s="76"/>
      <c r="ACC35" s="76"/>
      <c r="ACD35" s="76"/>
      <c r="ACE35" s="76"/>
      <c r="ACF35" s="76"/>
      <c r="ACG35" s="76"/>
      <c r="ACH35" s="76"/>
      <c r="ACI35" s="76"/>
      <c r="ACJ35" s="76"/>
      <c r="ACK35" s="76"/>
      <c r="ACL35" s="76"/>
      <c r="ACM35" s="76"/>
      <c r="ACN35" s="76"/>
      <c r="ACO35" s="76"/>
      <c r="ACP35" s="76"/>
      <c r="ACQ35" s="76"/>
      <c r="ACR35" s="76"/>
      <c r="ACS35" s="76"/>
      <c r="ACT35" s="76"/>
      <c r="ACU35" s="76"/>
      <c r="ACV35" s="76"/>
      <c r="ACW35" s="76"/>
      <c r="ACX35" s="76"/>
      <c r="ACY35" s="76"/>
      <c r="ACZ35" s="76"/>
      <c r="ADA35" s="76"/>
      <c r="ADB35" s="76"/>
      <c r="ADC35" s="76"/>
      <c r="ADD35" s="76"/>
      <c r="ADE35" s="76"/>
      <c r="ADF35" s="76"/>
      <c r="ADG35" s="76"/>
      <c r="ADH35" s="76"/>
      <c r="ADI35" s="76"/>
      <c r="ADJ35" s="76"/>
      <c r="ADK35" s="76"/>
      <c r="ADL35" s="76"/>
      <c r="ADM35" s="76"/>
      <c r="ADN35" s="76"/>
      <c r="ADO35" s="76"/>
      <c r="ADP35" s="76"/>
      <c r="ADQ35" s="76"/>
      <c r="ADR35" s="76"/>
      <c r="ADS35" s="76"/>
      <c r="ADT35" s="76"/>
      <c r="ADU35" s="76"/>
      <c r="ADV35" s="76"/>
      <c r="ADW35" s="76"/>
      <c r="ADX35" s="76"/>
      <c r="ADY35" s="76"/>
      <c r="ADZ35" s="76"/>
      <c r="AEA35" s="76"/>
      <c r="AEB35" s="76"/>
      <c r="AEC35" s="76"/>
      <c r="AED35" s="76"/>
      <c r="AEE35" s="76"/>
      <c r="AEF35" s="76"/>
      <c r="AEG35" s="76"/>
      <c r="AEH35" s="76"/>
      <c r="AEI35" s="76"/>
      <c r="AEJ35" s="76"/>
      <c r="AEK35" s="76"/>
      <c r="AEL35" s="76"/>
      <c r="AEM35" s="76"/>
      <c r="AEN35" s="76"/>
      <c r="AEO35" s="76"/>
      <c r="AEP35" s="76"/>
      <c r="AEQ35" s="76"/>
      <c r="AER35" s="76"/>
      <c r="AES35" s="76"/>
      <c r="AET35" s="76"/>
      <c r="AEU35" s="76"/>
      <c r="AEV35" s="76"/>
      <c r="AEW35" s="76"/>
      <c r="AEX35" s="76"/>
      <c r="AEY35" s="76"/>
      <c r="AEZ35" s="76"/>
      <c r="AFA35" s="76"/>
      <c r="AFB35" s="76"/>
      <c r="AFC35" s="76"/>
      <c r="AFD35" s="76"/>
      <c r="AFE35" s="76"/>
      <c r="AFF35" s="76"/>
      <c r="AFG35" s="76"/>
      <c r="AFH35" s="76"/>
      <c r="AFI35" s="76"/>
      <c r="AFJ35" s="76"/>
      <c r="AFK35" s="76"/>
      <c r="AFL35" s="76"/>
      <c r="AFM35" s="76"/>
      <c r="AFN35" s="76"/>
      <c r="AFO35" s="76"/>
      <c r="AFP35" s="76"/>
      <c r="AFQ35" s="76"/>
      <c r="AFR35" s="76"/>
      <c r="AFS35" s="76"/>
      <c r="AFT35" s="76"/>
      <c r="AFU35" s="76"/>
      <c r="AFV35" s="76"/>
      <c r="AFW35" s="76"/>
      <c r="AFX35" s="76"/>
      <c r="AFY35" s="76"/>
      <c r="AFZ35" s="76"/>
      <c r="AGA35" s="76"/>
      <c r="AGB35" s="76"/>
      <c r="AGC35" s="76"/>
      <c r="AGD35" s="76"/>
      <c r="AGE35" s="76"/>
      <c r="AGF35" s="76"/>
      <c r="AGG35" s="76"/>
      <c r="AGH35" s="76"/>
      <c r="AGI35" s="76"/>
      <c r="AGJ35" s="76"/>
      <c r="AGK35" s="76"/>
      <c r="AGL35" s="76"/>
      <c r="AGM35" s="76"/>
      <c r="AGN35" s="76"/>
      <c r="AGO35" s="76"/>
      <c r="AGP35" s="76"/>
      <c r="AGQ35" s="76"/>
      <c r="AGR35" s="76"/>
      <c r="AGS35" s="76"/>
      <c r="AGT35" s="76"/>
      <c r="AGU35" s="76"/>
      <c r="AGV35" s="76"/>
      <c r="AGW35" s="76"/>
      <c r="AGX35" s="76"/>
      <c r="AGY35" s="76"/>
      <c r="AGZ35" s="76"/>
      <c r="AHA35" s="76"/>
      <c r="AHB35" s="76"/>
      <c r="AHC35" s="76"/>
      <c r="AHD35" s="76"/>
      <c r="AHE35" s="76"/>
      <c r="AHF35" s="76"/>
      <c r="AHG35" s="76"/>
      <c r="AHH35" s="76"/>
      <c r="AHI35" s="76"/>
      <c r="AHJ35" s="76"/>
      <c r="AHK35" s="76"/>
      <c r="AHL35" s="76"/>
      <c r="AHM35" s="76"/>
      <c r="AHN35" s="76"/>
      <c r="AHO35" s="76"/>
      <c r="AHP35" s="76"/>
      <c r="AHQ35" s="76"/>
      <c r="AHR35" s="76"/>
      <c r="AHS35" s="76"/>
      <c r="AHT35" s="76"/>
      <c r="AHU35" s="76"/>
      <c r="AHV35" s="76"/>
      <c r="AHW35" s="76"/>
      <c r="AHX35" s="76"/>
      <c r="AHY35" s="76"/>
      <c r="AHZ35" s="76"/>
      <c r="AIA35" s="76"/>
      <c r="AIB35" s="76"/>
      <c r="AIC35" s="76"/>
      <c r="AID35" s="76"/>
      <c r="AIE35" s="76"/>
      <c r="AIF35" s="76"/>
      <c r="AIG35" s="76"/>
      <c r="AIH35" s="76"/>
      <c r="AII35" s="76"/>
      <c r="AIJ35" s="76"/>
      <c r="AIK35" s="76"/>
      <c r="AIL35" s="76"/>
      <c r="AIM35" s="76"/>
      <c r="AIN35" s="76"/>
      <c r="AIO35" s="76"/>
      <c r="AIP35" s="76"/>
      <c r="AIQ35" s="76"/>
      <c r="AIR35" s="76"/>
      <c r="AIS35" s="76"/>
      <c r="AIT35" s="76"/>
      <c r="AIU35" s="76"/>
      <c r="AIV35" s="76"/>
      <c r="AIW35" s="76"/>
      <c r="AIX35" s="76"/>
      <c r="AIY35" s="76"/>
      <c r="AIZ35" s="76"/>
      <c r="AJA35" s="76"/>
      <c r="AJB35" s="76"/>
      <c r="AJC35" s="76"/>
      <c r="AJD35" s="76"/>
      <c r="AJE35" s="76"/>
      <c r="AJF35" s="76"/>
      <c r="AJG35" s="76"/>
      <c r="AJH35" s="76"/>
      <c r="AJI35" s="76"/>
      <c r="AJJ35" s="76"/>
      <c r="AJK35" s="76"/>
      <c r="AJL35" s="76"/>
      <c r="AJM35" s="76"/>
      <c r="AJN35" s="76"/>
      <c r="AJO35" s="76"/>
      <c r="AJP35" s="76"/>
      <c r="AJQ35" s="76"/>
      <c r="AJR35" s="76"/>
      <c r="AJS35" s="76"/>
      <c r="AJT35" s="76"/>
      <c r="AJU35" s="76"/>
      <c r="AJV35" s="76"/>
      <c r="AJW35" s="76"/>
      <c r="AJX35" s="76"/>
      <c r="AJY35" s="76"/>
      <c r="AJZ35" s="76"/>
      <c r="AKA35" s="76"/>
      <c r="AKB35" s="76"/>
      <c r="AKC35" s="76"/>
      <c r="AKD35" s="76"/>
      <c r="AKE35" s="76"/>
      <c r="AKF35" s="76"/>
      <c r="AKG35" s="76"/>
      <c r="AKH35" s="76"/>
      <c r="AKI35" s="76"/>
      <c r="AKJ35" s="76"/>
      <c r="AKK35" s="76"/>
      <c r="AKL35" s="76"/>
      <c r="AKM35" s="76"/>
      <c r="AKN35" s="76"/>
      <c r="AKO35" s="76"/>
      <c r="AKP35" s="76"/>
      <c r="AKQ35" s="76"/>
      <c r="AKR35" s="76"/>
      <c r="AKS35" s="76"/>
      <c r="AKT35" s="76"/>
      <c r="AKU35" s="76"/>
      <c r="AKV35" s="76"/>
      <c r="AKW35" s="76"/>
      <c r="AKX35" s="76"/>
      <c r="AKY35" s="76"/>
      <c r="AKZ35" s="76"/>
      <c r="ALA35" s="76"/>
      <c r="ALB35" s="76"/>
      <c r="ALC35" s="76"/>
      <c r="ALD35" s="76"/>
      <c r="ALE35" s="76"/>
      <c r="ALF35" s="76"/>
      <c r="ALG35" s="76"/>
      <c r="ALH35" s="76"/>
      <c r="ALI35" s="76"/>
      <c r="ALJ35" s="76"/>
      <c r="ALK35" s="76"/>
      <c r="ALL35" s="76"/>
      <c r="ALM35" s="76"/>
      <c r="ALN35" s="76"/>
      <c r="ALO35" s="76"/>
      <c r="ALP35" s="76"/>
      <c r="ALQ35" s="76"/>
      <c r="ALR35" s="76"/>
      <c r="ALS35" s="76"/>
      <c r="ALT35" s="76"/>
      <c r="ALU35" s="76"/>
      <c r="ALV35" s="76"/>
      <c r="ALW35" s="76"/>
      <c r="ALX35" s="76"/>
      <c r="ALY35" s="76"/>
      <c r="ALZ35" s="76"/>
      <c r="AMA35" s="76"/>
      <c r="AMB35" s="76"/>
      <c r="AMC35" s="76"/>
      <c r="AMD35" s="76"/>
      <c r="AME35" s="76"/>
      <c r="AMF35" s="76"/>
      <c r="AMG35" s="76"/>
      <c r="AMH35" s="76"/>
      <c r="AMI35" s="76"/>
      <c r="AMJ35" s="76"/>
    </row>
    <row r="36" spans="1:1024" ht="13.5">
      <c r="A36" s="125"/>
      <c r="B36" s="129">
        <v>3227</v>
      </c>
      <c r="C36" s="130" t="s">
        <v>79</v>
      </c>
      <c r="D36" s="131">
        <v>120000</v>
      </c>
      <c r="E36" s="131">
        <v>0</v>
      </c>
      <c r="F36" s="132">
        <f t="shared" si="1"/>
        <v>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  <c r="NO36" s="76"/>
      <c r="NP36" s="76"/>
      <c r="NQ36" s="76"/>
      <c r="NR36" s="76"/>
      <c r="NS36" s="76"/>
      <c r="NT36" s="76"/>
      <c r="NU36" s="76"/>
      <c r="NV36" s="76"/>
      <c r="NW36" s="76"/>
      <c r="NX36" s="76"/>
      <c r="NY36" s="76"/>
      <c r="NZ36" s="76"/>
      <c r="OA36" s="76"/>
      <c r="OB36" s="76"/>
      <c r="OC36" s="76"/>
      <c r="OD36" s="76"/>
      <c r="OE36" s="76"/>
      <c r="OF36" s="76"/>
      <c r="OG36" s="76"/>
      <c r="OH36" s="76"/>
      <c r="OI36" s="76"/>
      <c r="OJ36" s="76"/>
      <c r="OK36" s="76"/>
      <c r="OL36" s="76"/>
      <c r="OM36" s="76"/>
      <c r="ON36" s="76"/>
      <c r="OO36" s="76"/>
      <c r="OP36" s="76"/>
      <c r="OQ36" s="76"/>
      <c r="OR36" s="76"/>
      <c r="OS36" s="76"/>
      <c r="OT36" s="76"/>
      <c r="OU36" s="76"/>
      <c r="OV36" s="76"/>
      <c r="OW36" s="76"/>
      <c r="OX36" s="76"/>
      <c r="OY36" s="76"/>
      <c r="OZ36" s="76"/>
      <c r="PA36" s="76"/>
      <c r="PB36" s="76"/>
      <c r="PC36" s="76"/>
      <c r="PD36" s="76"/>
      <c r="PE36" s="76"/>
      <c r="PF36" s="76"/>
      <c r="PG36" s="76"/>
      <c r="PH36" s="76"/>
      <c r="PI36" s="76"/>
      <c r="PJ36" s="76"/>
      <c r="PK36" s="76"/>
      <c r="PL36" s="76"/>
      <c r="PM36" s="76"/>
      <c r="PN36" s="76"/>
      <c r="PO36" s="76"/>
      <c r="PP36" s="76"/>
      <c r="PQ36" s="76"/>
      <c r="PR36" s="76"/>
      <c r="PS36" s="76"/>
      <c r="PT36" s="76"/>
      <c r="PU36" s="76"/>
      <c r="PV36" s="76"/>
      <c r="PW36" s="76"/>
      <c r="PX36" s="76"/>
      <c r="PY36" s="76"/>
      <c r="PZ36" s="76"/>
      <c r="QA36" s="76"/>
      <c r="QB36" s="76"/>
      <c r="QC36" s="76"/>
      <c r="QD36" s="76"/>
      <c r="QE36" s="76"/>
      <c r="QF36" s="76"/>
      <c r="QG36" s="76"/>
      <c r="QH36" s="76"/>
      <c r="QI36" s="76"/>
      <c r="QJ36" s="76"/>
      <c r="QK36" s="76"/>
      <c r="QL36" s="76"/>
      <c r="QM36" s="76"/>
      <c r="QN36" s="76"/>
      <c r="QO36" s="76"/>
      <c r="QP36" s="76"/>
      <c r="QQ36" s="76"/>
      <c r="QR36" s="76"/>
      <c r="QS36" s="76"/>
      <c r="QT36" s="76"/>
      <c r="QU36" s="76"/>
      <c r="QV36" s="76"/>
      <c r="QW36" s="76"/>
      <c r="QX36" s="76"/>
      <c r="QY36" s="76"/>
      <c r="QZ36" s="76"/>
      <c r="RA36" s="76"/>
      <c r="RB36" s="76"/>
      <c r="RC36" s="76"/>
      <c r="RD36" s="76"/>
      <c r="RE36" s="76"/>
      <c r="RF36" s="76"/>
      <c r="RG36" s="76"/>
      <c r="RH36" s="76"/>
      <c r="RI36" s="76"/>
      <c r="RJ36" s="76"/>
      <c r="RK36" s="76"/>
      <c r="RL36" s="76"/>
      <c r="RM36" s="76"/>
      <c r="RN36" s="76"/>
      <c r="RO36" s="76"/>
      <c r="RP36" s="76"/>
      <c r="RQ36" s="76"/>
      <c r="RR36" s="76"/>
      <c r="RS36" s="76"/>
      <c r="RT36" s="76"/>
      <c r="RU36" s="76"/>
      <c r="RV36" s="76"/>
      <c r="RW36" s="76"/>
      <c r="RX36" s="76"/>
      <c r="RY36" s="76"/>
      <c r="RZ36" s="76"/>
      <c r="SA36" s="76"/>
      <c r="SB36" s="76"/>
      <c r="SC36" s="76"/>
      <c r="SD36" s="76"/>
      <c r="SE36" s="76"/>
      <c r="SF36" s="76"/>
      <c r="SG36" s="76"/>
      <c r="SH36" s="76"/>
      <c r="SI36" s="76"/>
      <c r="SJ36" s="76"/>
      <c r="SK36" s="76"/>
      <c r="SL36" s="76"/>
      <c r="SM36" s="76"/>
      <c r="SN36" s="76"/>
      <c r="SO36" s="76"/>
      <c r="SP36" s="76"/>
      <c r="SQ36" s="76"/>
      <c r="SR36" s="76"/>
      <c r="SS36" s="76"/>
      <c r="ST36" s="76"/>
      <c r="SU36" s="76"/>
      <c r="SV36" s="76"/>
      <c r="SW36" s="76"/>
      <c r="SX36" s="76"/>
      <c r="SY36" s="76"/>
      <c r="SZ36" s="76"/>
      <c r="TA36" s="76"/>
      <c r="TB36" s="76"/>
      <c r="TC36" s="76"/>
      <c r="TD36" s="76"/>
      <c r="TE36" s="76"/>
      <c r="TF36" s="76"/>
      <c r="TG36" s="76"/>
      <c r="TH36" s="76"/>
      <c r="TI36" s="76"/>
      <c r="TJ36" s="76"/>
      <c r="TK36" s="76"/>
      <c r="TL36" s="76"/>
      <c r="TM36" s="76"/>
      <c r="TN36" s="76"/>
      <c r="TO36" s="76"/>
      <c r="TP36" s="76"/>
      <c r="TQ36" s="76"/>
      <c r="TR36" s="76"/>
      <c r="TS36" s="76"/>
      <c r="TT36" s="76"/>
      <c r="TU36" s="76"/>
      <c r="TV36" s="76"/>
      <c r="TW36" s="76"/>
      <c r="TX36" s="76"/>
      <c r="TY36" s="76"/>
      <c r="TZ36" s="76"/>
      <c r="UA36" s="76"/>
      <c r="UB36" s="76"/>
      <c r="UC36" s="76"/>
      <c r="UD36" s="76"/>
      <c r="UE36" s="76"/>
      <c r="UF36" s="76"/>
      <c r="UG36" s="76"/>
      <c r="UH36" s="76"/>
      <c r="UI36" s="76"/>
      <c r="UJ36" s="76"/>
      <c r="UK36" s="76"/>
      <c r="UL36" s="76"/>
      <c r="UM36" s="76"/>
      <c r="UN36" s="76"/>
      <c r="UO36" s="76"/>
      <c r="UP36" s="76"/>
      <c r="UQ36" s="76"/>
      <c r="UR36" s="76"/>
      <c r="US36" s="76"/>
      <c r="UT36" s="76"/>
      <c r="UU36" s="76"/>
      <c r="UV36" s="76"/>
      <c r="UW36" s="76"/>
      <c r="UX36" s="76"/>
      <c r="UY36" s="76"/>
      <c r="UZ36" s="76"/>
      <c r="VA36" s="76"/>
      <c r="VB36" s="76"/>
      <c r="VC36" s="76"/>
      <c r="VD36" s="76"/>
      <c r="VE36" s="76"/>
      <c r="VF36" s="76"/>
      <c r="VG36" s="76"/>
      <c r="VH36" s="76"/>
      <c r="VI36" s="76"/>
      <c r="VJ36" s="76"/>
      <c r="VK36" s="76"/>
      <c r="VL36" s="76"/>
      <c r="VM36" s="76"/>
      <c r="VN36" s="76"/>
      <c r="VO36" s="76"/>
      <c r="VP36" s="76"/>
      <c r="VQ36" s="76"/>
      <c r="VR36" s="76"/>
      <c r="VS36" s="76"/>
      <c r="VT36" s="76"/>
      <c r="VU36" s="76"/>
      <c r="VV36" s="76"/>
      <c r="VW36" s="76"/>
      <c r="VX36" s="76"/>
      <c r="VY36" s="76"/>
      <c r="VZ36" s="76"/>
      <c r="WA36" s="76"/>
      <c r="WB36" s="76"/>
      <c r="WC36" s="76"/>
      <c r="WD36" s="76"/>
      <c r="WE36" s="76"/>
      <c r="WF36" s="76"/>
      <c r="WG36" s="76"/>
      <c r="WH36" s="76"/>
      <c r="WI36" s="76"/>
      <c r="WJ36" s="76"/>
      <c r="WK36" s="76"/>
      <c r="WL36" s="76"/>
      <c r="WM36" s="76"/>
      <c r="WN36" s="76"/>
      <c r="WO36" s="76"/>
      <c r="WP36" s="76"/>
      <c r="WQ36" s="76"/>
      <c r="WR36" s="76"/>
      <c r="WS36" s="76"/>
      <c r="WT36" s="76"/>
      <c r="WU36" s="76"/>
      <c r="WV36" s="76"/>
      <c r="WW36" s="76"/>
      <c r="WX36" s="76"/>
      <c r="WY36" s="76"/>
      <c r="WZ36" s="76"/>
      <c r="XA36" s="76"/>
      <c r="XB36" s="76"/>
      <c r="XC36" s="76"/>
      <c r="XD36" s="76"/>
      <c r="XE36" s="76"/>
      <c r="XF36" s="76"/>
      <c r="XG36" s="76"/>
      <c r="XH36" s="76"/>
      <c r="XI36" s="76"/>
      <c r="XJ36" s="76"/>
      <c r="XK36" s="76"/>
      <c r="XL36" s="76"/>
      <c r="XM36" s="76"/>
      <c r="XN36" s="76"/>
      <c r="XO36" s="76"/>
      <c r="XP36" s="76"/>
      <c r="XQ36" s="76"/>
      <c r="XR36" s="76"/>
      <c r="XS36" s="76"/>
      <c r="XT36" s="76"/>
      <c r="XU36" s="76"/>
      <c r="XV36" s="76"/>
      <c r="XW36" s="76"/>
      <c r="XX36" s="76"/>
      <c r="XY36" s="76"/>
      <c r="XZ36" s="76"/>
      <c r="YA36" s="76"/>
      <c r="YB36" s="76"/>
      <c r="YC36" s="76"/>
      <c r="YD36" s="76"/>
      <c r="YE36" s="76"/>
      <c r="YF36" s="76"/>
      <c r="YG36" s="76"/>
      <c r="YH36" s="76"/>
      <c r="YI36" s="76"/>
      <c r="YJ36" s="76"/>
      <c r="YK36" s="76"/>
      <c r="YL36" s="76"/>
      <c r="YM36" s="76"/>
      <c r="YN36" s="76"/>
      <c r="YO36" s="76"/>
      <c r="YP36" s="76"/>
      <c r="YQ36" s="76"/>
      <c r="YR36" s="76"/>
      <c r="YS36" s="76"/>
      <c r="YT36" s="76"/>
      <c r="YU36" s="76"/>
      <c r="YV36" s="76"/>
      <c r="YW36" s="76"/>
      <c r="YX36" s="76"/>
      <c r="YY36" s="76"/>
      <c r="YZ36" s="76"/>
      <c r="ZA36" s="76"/>
      <c r="ZB36" s="76"/>
      <c r="ZC36" s="76"/>
      <c r="ZD36" s="76"/>
      <c r="ZE36" s="76"/>
      <c r="ZF36" s="76"/>
      <c r="ZG36" s="76"/>
      <c r="ZH36" s="76"/>
      <c r="ZI36" s="76"/>
      <c r="ZJ36" s="76"/>
      <c r="ZK36" s="76"/>
      <c r="ZL36" s="76"/>
      <c r="ZM36" s="76"/>
      <c r="ZN36" s="76"/>
      <c r="ZO36" s="76"/>
      <c r="ZP36" s="76"/>
      <c r="ZQ36" s="76"/>
      <c r="ZR36" s="76"/>
      <c r="ZS36" s="76"/>
      <c r="ZT36" s="76"/>
      <c r="ZU36" s="76"/>
      <c r="ZV36" s="76"/>
      <c r="ZW36" s="76"/>
      <c r="ZX36" s="76"/>
      <c r="ZY36" s="76"/>
      <c r="ZZ36" s="76"/>
      <c r="AAA36" s="76"/>
      <c r="AAB36" s="76"/>
      <c r="AAC36" s="76"/>
      <c r="AAD36" s="76"/>
      <c r="AAE36" s="76"/>
      <c r="AAF36" s="76"/>
      <c r="AAG36" s="76"/>
      <c r="AAH36" s="76"/>
      <c r="AAI36" s="76"/>
      <c r="AAJ36" s="76"/>
      <c r="AAK36" s="76"/>
      <c r="AAL36" s="76"/>
      <c r="AAM36" s="76"/>
      <c r="AAN36" s="76"/>
      <c r="AAO36" s="76"/>
      <c r="AAP36" s="76"/>
      <c r="AAQ36" s="76"/>
      <c r="AAR36" s="76"/>
      <c r="AAS36" s="76"/>
      <c r="AAT36" s="76"/>
      <c r="AAU36" s="76"/>
      <c r="AAV36" s="76"/>
      <c r="AAW36" s="76"/>
      <c r="AAX36" s="76"/>
      <c r="AAY36" s="76"/>
      <c r="AAZ36" s="76"/>
      <c r="ABA36" s="76"/>
      <c r="ABB36" s="76"/>
      <c r="ABC36" s="76"/>
      <c r="ABD36" s="76"/>
      <c r="ABE36" s="76"/>
      <c r="ABF36" s="76"/>
      <c r="ABG36" s="76"/>
      <c r="ABH36" s="76"/>
      <c r="ABI36" s="76"/>
      <c r="ABJ36" s="76"/>
      <c r="ABK36" s="76"/>
      <c r="ABL36" s="76"/>
      <c r="ABM36" s="76"/>
      <c r="ABN36" s="76"/>
      <c r="ABO36" s="76"/>
      <c r="ABP36" s="76"/>
      <c r="ABQ36" s="76"/>
      <c r="ABR36" s="76"/>
      <c r="ABS36" s="76"/>
      <c r="ABT36" s="76"/>
      <c r="ABU36" s="76"/>
      <c r="ABV36" s="76"/>
      <c r="ABW36" s="76"/>
      <c r="ABX36" s="76"/>
      <c r="ABY36" s="76"/>
      <c r="ABZ36" s="76"/>
      <c r="ACA36" s="76"/>
      <c r="ACB36" s="76"/>
      <c r="ACC36" s="76"/>
      <c r="ACD36" s="76"/>
      <c r="ACE36" s="76"/>
      <c r="ACF36" s="76"/>
      <c r="ACG36" s="76"/>
      <c r="ACH36" s="76"/>
      <c r="ACI36" s="76"/>
      <c r="ACJ36" s="76"/>
      <c r="ACK36" s="76"/>
      <c r="ACL36" s="76"/>
      <c r="ACM36" s="76"/>
      <c r="ACN36" s="76"/>
      <c r="ACO36" s="76"/>
      <c r="ACP36" s="76"/>
      <c r="ACQ36" s="76"/>
      <c r="ACR36" s="76"/>
      <c r="ACS36" s="76"/>
      <c r="ACT36" s="76"/>
      <c r="ACU36" s="76"/>
      <c r="ACV36" s="76"/>
      <c r="ACW36" s="76"/>
      <c r="ACX36" s="76"/>
      <c r="ACY36" s="76"/>
      <c r="ACZ36" s="76"/>
      <c r="ADA36" s="76"/>
      <c r="ADB36" s="76"/>
      <c r="ADC36" s="76"/>
      <c r="ADD36" s="76"/>
      <c r="ADE36" s="76"/>
      <c r="ADF36" s="76"/>
      <c r="ADG36" s="76"/>
      <c r="ADH36" s="76"/>
      <c r="ADI36" s="76"/>
      <c r="ADJ36" s="76"/>
      <c r="ADK36" s="76"/>
      <c r="ADL36" s="76"/>
      <c r="ADM36" s="76"/>
      <c r="ADN36" s="76"/>
      <c r="ADO36" s="76"/>
      <c r="ADP36" s="76"/>
      <c r="ADQ36" s="76"/>
      <c r="ADR36" s="76"/>
      <c r="ADS36" s="76"/>
      <c r="ADT36" s="76"/>
      <c r="ADU36" s="76"/>
      <c r="ADV36" s="76"/>
      <c r="ADW36" s="76"/>
      <c r="ADX36" s="76"/>
      <c r="ADY36" s="76"/>
      <c r="ADZ36" s="76"/>
      <c r="AEA36" s="76"/>
      <c r="AEB36" s="76"/>
      <c r="AEC36" s="76"/>
      <c r="AED36" s="76"/>
      <c r="AEE36" s="76"/>
      <c r="AEF36" s="76"/>
      <c r="AEG36" s="76"/>
      <c r="AEH36" s="76"/>
      <c r="AEI36" s="76"/>
      <c r="AEJ36" s="76"/>
      <c r="AEK36" s="76"/>
      <c r="AEL36" s="76"/>
      <c r="AEM36" s="76"/>
      <c r="AEN36" s="76"/>
      <c r="AEO36" s="76"/>
      <c r="AEP36" s="76"/>
      <c r="AEQ36" s="76"/>
      <c r="AER36" s="76"/>
      <c r="AES36" s="76"/>
      <c r="AET36" s="76"/>
      <c r="AEU36" s="76"/>
      <c r="AEV36" s="76"/>
      <c r="AEW36" s="76"/>
      <c r="AEX36" s="76"/>
      <c r="AEY36" s="76"/>
      <c r="AEZ36" s="76"/>
      <c r="AFA36" s="76"/>
      <c r="AFB36" s="76"/>
      <c r="AFC36" s="76"/>
      <c r="AFD36" s="76"/>
      <c r="AFE36" s="76"/>
      <c r="AFF36" s="76"/>
      <c r="AFG36" s="76"/>
      <c r="AFH36" s="76"/>
      <c r="AFI36" s="76"/>
      <c r="AFJ36" s="76"/>
      <c r="AFK36" s="76"/>
      <c r="AFL36" s="76"/>
      <c r="AFM36" s="76"/>
      <c r="AFN36" s="76"/>
      <c r="AFO36" s="76"/>
      <c r="AFP36" s="76"/>
      <c r="AFQ36" s="76"/>
      <c r="AFR36" s="76"/>
      <c r="AFS36" s="76"/>
      <c r="AFT36" s="76"/>
      <c r="AFU36" s="76"/>
      <c r="AFV36" s="76"/>
      <c r="AFW36" s="76"/>
      <c r="AFX36" s="76"/>
      <c r="AFY36" s="76"/>
      <c r="AFZ36" s="76"/>
      <c r="AGA36" s="76"/>
      <c r="AGB36" s="76"/>
      <c r="AGC36" s="76"/>
      <c r="AGD36" s="76"/>
      <c r="AGE36" s="76"/>
      <c r="AGF36" s="76"/>
      <c r="AGG36" s="76"/>
      <c r="AGH36" s="76"/>
      <c r="AGI36" s="76"/>
      <c r="AGJ36" s="76"/>
      <c r="AGK36" s="76"/>
      <c r="AGL36" s="76"/>
      <c r="AGM36" s="76"/>
      <c r="AGN36" s="76"/>
      <c r="AGO36" s="76"/>
      <c r="AGP36" s="76"/>
      <c r="AGQ36" s="76"/>
      <c r="AGR36" s="76"/>
      <c r="AGS36" s="76"/>
      <c r="AGT36" s="76"/>
      <c r="AGU36" s="76"/>
      <c r="AGV36" s="76"/>
      <c r="AGW36" s="76"/>
      <c r="AGX36" s="76"/>
      <c r="AGY36" s="76"/>
      <c r="AGZ36" s="76"/>
      <c r="AHA36" s="76"/>
      <c r="AHB36" s="76"/>
      <c r="AHC36" s="76"/>
      <c r="AHD36" s="76"/>
      <c r="AHE36" s="76"/>
      <c r="AHF36" s="76"/>
      <c r="AHG36" s="76"/>
      <c r="AHH36" s="76"/>
      <c r="AHI36" s="76"/>
      <c r="AHJ36" s="76"/>
      <c r="AHK36" s="76"/>
      <c r="AHL36" s="76"/>
      <c r="AHM36" s="76"/>
      <c r="AHN36" s="76"/>
      <c r="AHO36" s="76"/>
      <c r="AHP36" s="76"/>
      <c r="AHQ36" s="76"/>
      <c r="AHR36" s="76"/>
      <c r="AHS36" s="76"/>
      <c r="AHT36" s="76"/>
      <c r="AHU36" s="76"/>
      <c r="AHV36" s="76"/>
      <c r="AHW36" s="76"/>
      <c r="AHX36" s="76"/>
      <c r="AHY36" s="76"/>
      <c r="AHZ36" s="76"/>
      <c r="AIA36" s="76"/>
      <c r="AIB36" s="76"/>
      <c r="AIC36" s="76"/>
      <c r="AID36" s="76"/>
      <c r="AIE36" s="76"/>
      <c r="AIF36" s="76"/>
      <c r="AIG36" s="76"/>
      <c r="AIH36" s="76"/>
      <c r="AII36" s="76"/>
      <c r="AIJ36" s="76"/>
      <c r="AIK36" s="76"/>
      <c r="AIL36" s="76"/>
      <c r="AIM36" s="76"/>
      <c r="AIN36" s="76"/>
      <c r="AIO36" s="76"/>
      <c r="AIP36" s="76"/>
      <c r="AIQ36" s="76"/>
      <c r="AIR36" s="76"/>
      <c r="AIS36" s="76"/>
      <c r="AIT36" s="76"/>
      <c r="AIU36" s="76"/>
      <c r="AIV36" s="76"/>
      <c r="AIW36" s="76"/>
      <c r="AIX36" s="76"/>
      <c r="AIY36" s="76"/>
      <c r="AIZ36" s="76"/>
      <c r="AJA36" s="76"/>
      <c r="AJB36" s="76"/>
      <c r="AJC36" s="76"/>
      <c r="AJD36" s="76"/>
      <c r="AJE36" s="76"/>
      <c r="AJF36" s="76"/>
      <c r="AJG36" s="76"/>
      <c r="AJH36" s="76"/>
      <c r="AJI36" s="76"/>
      <c r="AJJ36" s="76"/>
      <c r="AJK36" s="76"/>
      <c r="AJL36" s="76"/>
      <c r="AJM36" s="76"/>
      <c r="AJN36" s="76"/>
      <c r="AJO36" s="76"/>
      <c r="AJP36" s="76"/>
      <c r="AJQ36" s="76"/>
      <c r="AJR36" s="76"/>
      <c r="AJS36" s="76"/>
      <c r="AJT36" s="76"/>
      <c r="AJU36" s="76"/>
      <c r="AJV36" s="76"/>
      <c r="AJW36" s="76"/>
      <c r="AJX36" s="76"/>
      <c r="AJY36" s="76"/>
      <c r="AJZ36" s="76"/>
      <c r="AKA36" s="76"/>
      <c r="AKB36" s="76"/>
      <c r="AKC36" s="76"/>
      <c r="AKD36" s="76"/>
      <c r="AKE36" s="76"/>
      <c r="AKF36" s="76"/>
      <c r="AKG36" s="76"/>
      <c r="AKH36" s="76"/>
      <c r="AKI36" s="76"/>
      <c r="AKJ36" s="76"/>
      <c r="AKK36" s="76"/>
      <c r="AKL36" s="76"/>
      <c r="AKM36" s="76"/>
      <c r="AKN36" s="76"/>
      <c r="AKO36" s="76"/>
      <c r="AKP36" s="76"/>
      <c r="AKQ36" s="76"/>
      <c r="AKR36" s="76"/>
      <c r="AKS36" s="76"/>
      <c r="AKT36" s="76"/>
      <c r="AKU36" s="76"/>
      <c r="AKV36" s="76"/>
      <c r="AKW36" s="76"/>
      <c r="AKX36" s="76"/>
      <c r="AKY36" s="76"/>
      <c r="AKZ36" s="76"/>
      <c r="ALA36" s="76"/>
      <c r="ALB36" s="76"/>
      <c r="ALC36" s="76"/>
      <c r="ALD36" s="76"/>
      <c r="ALE36" s="76"/>
      <c r="ALF36" s="76"/>
      <c r="ALG36" s="76"/>
      <c r="ALH36" s="76"/>
      <c r="ALI36" s="76"/>
      <c r="ALJ36" s="76"/>
      <c r="ALK36" s="76"/>
      <c r="ALL36" s="76"/>
      <c r="ALM36" s="76"/>
      <c r="ALN36" s="76"/>
      <c r="ALO36" s="76"/>
      <c r="ALP36" s="76"/>
      <c r="ALQ36" s="76"/>
      <c r="ALR36" s="76"/>
      <c r="ALS36" s="76"/>
      <c r="ALT36" s="76"/>
      <c r="ALU36" s="76"/>
      <c r="ALV36" s="76"/>
      <c r="ALW36" s="76"/>
      <c r="ALX36" s="76"/>
      <c r="ALY36" s="76"/>
      <c r="ALZ36" s="76"/>
      <c r="AMA36" s="76"/>
      <c r="AMB36" s="76"/>
      <c r="AMC36" s="76"/>
      <c r="AMD36" s="76"/>
      <c r="AME36" s="76"/>
      <c r="AMF36" s="76"/>
      <c r="AMG36" s="76"/>
      <c r="AMH36" s="76"/>
      <c r="AMI36" s="76"/>
      <c r="AMJ36" s="76"/>
    </row>
    <row r="37" spans="1:1024">
      <c r="A37" s="125"/>
      <c r="B37" s="126">
        <v>323</v>
      </c>
      <c r="C37" s="127" t="s">
        <v>222</v>
      </c>
      <c r="D37" s="123">
        <f>SUM(D38:D45)</f>
        <v>213000</v>
      </c>
      <c r="E37" s="123">
        <f>SUM(E38:E45)</f>
        <v>11323.24</v>
      </c>
      <c r="F37" s="124">
        <f t="shared" si="1"/>
        <v>5.3160751173708921E-2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/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/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6"/>
      <c r="PB37" s="76"/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/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/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/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6"/>
      <c r="RB37" s="76"/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/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/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/>
      <c r="SN37" s="76"/>
      <c r="SO37" s="76"/>
      <c r="SP37" s="76"/>
      <c r="SQ37" s="76"/>
      <c r="SR37" s="76"/>
      <c r="SS37" s="76"/>
      <c r="ST37" s="76"/>
      <c r="SU37" s="76"/>
      <c r="SV37" s="76"/>
      <c r="SW37" s="76"/>
      <c r="SX37" s="76"/>
      <c r="SY37" s="76"/>
      <c r="SZ37" s="76"/>
      <c r="TA37" s="76"/>
      <c r="TB37" s="76"/>
      <c r="TC37" s="76"/>
      <c r="TD37" s="76"/>
      <c r="TE37" s="76"/>
      <c r="TF37" s="76"/>
      <c r="TG37" s="76"/>
      <c r="TH37" s="76"/>
      <c r="TI37" s="76"/>
      <c r="TJ37" s="76"/>
      <c r="TK37" s="76"/>
      <c r="TL37" s="76"/>
      <c r="TM37" s="76"/>
      <c r="TN37" s="76"/>
      <c r="TO37" s="76"/>
      <c r="TP37" s="76"/>
      <c r="TQ37" s="76"/>
      <c r="TR37" s="76"/>
      <c r="TS37" s="76"/>
      <c r="TT37" s="76"/>
      <c r="TU37" s="76"/>
      <c r="TV37" s="76"/>
      <c r="TW37" s="76"/>
      <c r="TX37" s="76"/>
      <c r="TY37" s="76"/>
      <c r="TZ37" s="76"/>
      <c r="UA37" s="76"/>
      <c r="UB37" s="76"/>
      <c r="UC37" s="76"/>
      <c r="UD37" s="76"/>
      <c r="UE37" s="76"/>
      <c r="UF37" s="76"/>
      <c r="UG37" s="76"/>
      <c r="UH37" s="76"/>
      <c r="UI37" s="76"/>
      <c r="UJ37" s="76"/>
      <c r="UK37" s="76"/>
      <c r="UL37" s="76"/>
      <c r="UM37" s="76"/>
      <c r="UN37" s="76"/>
      <c r="UO37" s="76"/>
      <c r="UP37" s="76"/>
      <c r="UQ37" s="76"/>
      <c r="UR37" s="76"/>
      <c r="US37" s="76"/>
      <c r="UT37" s="76"/>
      <c r="UU37" s="76"/>
      <c r="UV37" s="76"/>
      <c r="UW37" s="76"/>
      <c r="UX37" s="76"/>
      <c r="UY37" s="76"/>
      <c r="UZ37" s="76"/>
      <c r="VA37" s="76"/>
      <c r="VB37" s="76"/>
      <c r="VC37" s="76"/>
      <c r="VD37" s="76"/>
      <c r="VE37" s="76"/>
      <c r="VF37" s="76"/>
      <c r="VG37" s="76"/>
      <c r="VH37" s="76"/>
      <c r="VI37" s="76"/>
      <c r="VJ37" s="76"/>
      <c r="VK37" s="76"/>
      <c r="VL37" s="76"/>
      <c r="VM37" s="76"/>
      <c r="VN37" s="76"/>
      <c r="VO37" s="76"/>
      <c r="VP37" s="76"/>
      <c r="VQ37" s="76"/>
      <c r="VR37" s="76"/>
      <c r="VS37" s="76"/>
      <c r="VT37" s="76"/>
      <c r="VU37" s="76"/>
      <c r="VV37" s="76"/>
      <c r="VW37" s="76"/>
      <c r="VX37" s="76"/>
      <c r="VY37" s="76"/>
      <c r="VZ37" s="76"/>
      <c r="WA37" s="76"/>
      <c r="WB37" s="76"/>
      <c r="WC37" s="76"/>
      <c r="WD37" s="76"/>
      <c r="WE37" s="76"/>
      <c r="WF37" s="76"/>
      <c r="WG37" s="76"/>
      <c r="WH37" s="76"/>
      <c r="WI37" s="76"/>
      <c r="WJ37" s="76"/>
      <c r="WK37" s="76"/>
      <c r="WL37" s="76"/>
      <c r="WM37" s="76"/>
      <c r="WN37" s="76"/>
      <c r="WO37" s="76"/>
      <c r="WP37" s="76"/>
      <c r="WQ37" s="76"/>
      <c r="WR37" s="76"/>
      <c r="WS37" s="76"/>
      <c r="WT37" s="76"/>
      <c r="WU37" s="76"/>
      <c r="WV37" s="76"/>
      <c r="WW37" s="76"/>
      <c r="WX37" s="76"/>
      <c r="WY37" s="76"/>
      <c r="WZ37" s="76"/>
      <c r="XA37" s="76"/>
      <c r="XB37" s="76"/>
      <c r="XC37" s="76"/>
      <c r="XD37" s="76"/>
      <c r="XE37" s="76"/>
      <c r="XF37" s="76"/>
      <c r="XG37" s="76"/>
      <c r="XH37" s="76"/>
      <c r="XI37" s="76"/>
      <c r="XJ37" s="76"/>
      <c r="XK37" s="76"/>
      <c r="XL37" s="76"/>
      <c r="XM37" s="76"/>
      <c r="XN37" s="76"/>
      <c r="XO37" s="76"/>
      <c r="XP37" s="76"/>
      <c r="XQ37" s="76"/>
      <c r="XR37" s="76"/>
      <c r="XS37" s="76"/>
      <c r="XT37" s="76"/>
      <c r="XU37" s="76"/>
      <c r="XV37" s="76"/>
      <c r="XW37" s="76"/>
      <c r="XX37" s="76"/>
      <c r="XY37" s="76"/>
      <c r="XZ37" s="76"/>
      <c r="YA37" s="76"/>
      <c r="YB37" s="76"/>
      <c r="YC37" s="76"/>
      <c r="YD37" s="76"/>
      <c r="YE37" s="76"/>
      <c r="YF37" s="76"/>
      <c r="YG37" s="76"/>
      <c r="YH37" s="76"/>
      <c r="YI37" s="76"/>
      <c r="YJ37" s="76"/>
      <c r="YK37" s="76"/>
      <c r="YL37" s="76"/>
      <c r="YM37" s="76"/>
      <c r="YN37" s="76"/>
      <c r="YO37" s="76"/>
      <c r="YP37" s="76"/>
      <c r="YQ37" s="76"/>
      <c r="YR37" s="76"/>
      <c r="YS37" s="76"/>
      <c r="YT37" s="76"/>
      <c r="YU37" s="76"/>
      <c r="YV37" s="76"/>
      <c r="YW37" s="76"/>
      <c r="YX37" s="76"/>
      <c r="YY37" s="76"/>
      <c r="YZ37" s="76"/>
      <c r="ZA37" s="76"/>
      <c r="ZB37" s="76"/>
      <c r="ZC37" s="76"/>
      <c r="ZD37" s="76"/>
      <c r="ZE37" s="76"/>
      <c r="ZF37" s="76"/>
      <c r="ZG37" s="76"/>
      <c r="ZH37" s="76"/>
      <c r="ZI37" s="76"/>
      <c r="ZJ37" s="76"/>
      <c r="ZK37" s="76"/>
      <c r="ZL37" s="76"/>
      <c r="ZM37" s="76"/>
      <c r="ZN37" s="76"/>
      <c r="ZO37" s="76"/>
      <c r="ZP37" s="76"/>
      <c r="ZQ37" s="76"/>
      <c r="ZR37" s="76"/>
      <c r="ZS37" s="76"/>
      <c r="ZT37" s="76"/>
      <c r="ZU37" s="76"/>
      <c r="ZV37" s="76"/>
      <c r="ZW37" s="76"/>
      <c r="ZX37" s="76"/>
      <c r="ZY37" s="76"/>
      <c r="ZZ37" s="76"/>
      <c r="AAA37" s="76"/>
      <c r="AAB37" s="76"/>
      <c r="AAC37" s="76"/>
      <c r="AAD37" s="76"/>
      <c r="AAE37" s="76"/>
      <c r="AAF37" s="76"/>
      <c r="AAG37" s="76"/>
      <c r="AAH37" s="76"/>
      <c r="AAI37" s="76"/>
      <c r="AAJ37" s="76"/>
      <c r="AAK37" s="76"/>
      <c r="AAL37" s="76"/>
      <c r="AAM37" s="76"/>
      <c r="AAN37" s="76"/>
      <c r="AAO37" s="76"/>
      <c r="AAP37" s="76"/>
      <c r="AAQ37" s="76"/>
      <c r="AAR37" s="76"/>
      <c r="AAS37" s="76"/>
      <c r="AAT37" s="76"/>
      <c r="AAU37" s="76"/>
      <c r="AAV37" s="76"/>
      <c r="AAW37" s="76"/>
      <c r="AAX37" s="76"/>
      <c r="AAY37" s="76"/>
      <c r="AAZ37" s="76"/>
      <c r="ABA37" s="76"/>
      <c r="ABB37" s="76"/>
      <c r="ABC37" s="76"/>
      <c r="ABD37" s="76"/>
      <c r="ABE37" s="76"/>
      <c r="ABF37" s="76"/>
      <c r="ABG37" s="76"/>
      <c r="ABH37" s="76"/>
      <c r="ABI37" s="76"/>
      <c r="ABJ37" s="76"/>
      <c r="ABK37" s="76"/>
      <c r="ABL37" s="76"/>
      <c r="ABM37" s="76"/>
      <c r="ABN37" s="76"/>
      <c r="ABO37" s="76"/>
      <c r="ABP37" s="76"/>
      <c r="ABQ37" s="76"/>
      <c r="ABR37" s="76"/>
      <c r="ABS37" s="76"/>
      <c r="ABT37" s="76"/>
      <c r="ABU37" s="76"/>
      <c r="ABV37" s="76"/>
      <c r="ABW37" s="76"/>
      <c r="ABX37" s="76"/>
      <c r="ABY37" s="76"/>
      <c r="ABZ37" s="76"/>
      <c r="ACA37" s="76"/>
      <c r="ACB37" s="76"/>
      <c r="ACC37" s="76"/>
      <c r="ACD37" s="76"/>
      <c r="ACE37" s="76"/>
      <c r="ACF37" s="76"/>
      <c r="ACG37" s="76"/>
      <c r="ACH37" s="76"/>
      <c r="ACI37" s="76"/>
      <c r="ACJ37" s="76"/>
      <c r="ACK37" s="76"/>
      <c r="ACL37" s="76"/>
      <c r="ACM37" s="76"/>
      <c r="ACN37" s="76"/>
      <c r="ACO37" s="76"/>
      <c r="ACP37" s="76"/>
      <c r="ACQ37" s="76"/>
      <c r="ACR37" s="76"/>
      <c r="ACS37" s="76"/>
      <c r="ACT37" s="76"/>
      <c r="ACU37" s="76"/>
      <c r="ACV37" s="76"/>
      <c r="ACW37" s="76"/>
      <c r="ACX37" s="76"/>
      <c r="ACY37" s="76"/>
      <c r="ACZ37" s="76"/>
      <c r="ADA37" s="76"/>
      <c r="ADB37" s="76"/>
      <c r="ADC37" s="76"/>
      <c r="ADD37" s="76"/>
      <c r="ADE37" s="76"/>
      <c r="ADF37" s="76"/>
      <c r="ADG37" s="76"/>
      <c r="ADH37" s="76"/>
      <c r="ADI37" s="76"/>
      <c r="ADJ37" s="76"/>
      <c r="ADK37" s="76"/>
      <c r="ADL37" s="76"/>
      <c r="ADM37" s="76"/>
      <c r="ADN37" s="76"/>
      <c r="ADO37" s="76"/>
      <c r="ADP37" s="76"/>
      <c r="ADQ37" s="76"/>
      <c r="ADR37" s="76"/>
      <c r="ADS37" s="76"/>
      <c r="ADT37" s="76"/>
      <c r="ADU37" s="76"/>
      <c r="ADV37" s="76"/>
      <c r="ADW37" s="76"/>
      <c r="ADX37" s="76"/>
      <c r="ADY37" s="76"/>
      <c r="ADZ37" s="76"/>
      <c r="AEA37" s="76"/>
      <c r="AEB37" s="76"/>
      <c r="AEC37" s="76"/>
      <c r="AED37" s="76"/>
      <c r="AEE37" s="76"/>
      <c r="AEF37" s="76"/>
      <c r="AEG37" s="76"/>
      <c r="AEH37" s="76"/>
      <c r="AEI37" s="76"/>
      <c r="AEJ37" s="76"/>
      <c r="AEK37" s="76"/>
      <c r="AEL37" s="76"/>
      <c r="AEM37" s="76"/>
      <c r="AEN37" s="76"/>
      <c r="AEO37" s="76"/>
      <c r="AEP37" s="76"/>
      <c r="AEQ37" s="76"/>
      <c r="AER37" s="76"/>
      <c r="AES37" s="76"/>
      <c r="AET37" s="76"/>
      <c r="AEU37" s="76"/>
      <c r="AEV37" s="76"/>
      <c r="AEW37" s="76"/>
      <c r="AEX37" s="76"/>
      <c r="AEY37" s="76"/>
      <c r="AEZ37" s="76"/>
      <c r="AFA37" s="76"/>
      <c r="AFB37" s="76"/>
      <c r="AFC37" s="76"/>
      <c r="AFD37" s="76"/>
      <c r="AFE37" s="76"/>
      <c r="AFF37" s="76"/>
      <c r="AFG37" s="76"/>
      <c r="AFH37" s="76"/>
      <c r="AFI37" s="76"/>
      <c r="AFJ37" s="76"/>
      <c r="AFK37" s="76"/>
      <c r="AFL37" s="76"/>
      <c r="AFM37" s="76"/>
      <c r="AFN37" s="76"/>
      <c r="AFO37" s="76"/>
      <c r="AFP37" s="76"/>
      <c r="AFQ37" s="76"/>
      <c r="AFR37" s="76"/>
      <c r="AFS37" s="76"/>
      <c r="AFT37" s="76"/>
      <c r="AFU37" s="76"/>
      <c r="AFV37" s="76"/>
      <c r="AFW37" s="76"/>
      <c r="AFX37" s="76"/>
      <c r="AFY37" s="76"/>
      <c r="AFZ37" s="76"/>
      <c r="AGA37" s="76"/>
      <c r="AGB37" s="76"/>
      <c r="AGC37" s="76"/>
      <c r="AGD37" s="76"/>
      <c r="AGE37" s="76"/>
      <c r="AGF37" s="76"/>
      <c r="AGG37" s="76"/>
      <c r="AGH37" s="76"/>
      <c r="AGI37" s="76"/>
      <c r="AGJ37" s="76"/>
      <c r="AGK37" s="76"/>
      <c r="AGL37" s="76"/>
      <c r="AGM37" s="76"/>
      <c r="AGN37" s="76"/>
      <c r="AGO37" s="76"/>
      <c r="AGP37" s="76"/>
      <c r="AGQ37" s="76"/>
      <c r="AGR37" s="76"/>
      <c r="AGS37" s="76"/>
      <c r="AGT37" s="76"/>
      <c r="AGU37" s="76"/>
      <c r="AGV37" s="76"/>
      <c r="AGW37" s="76"/>
      <c r="AGX37" s="76"/>
      <c r="AGY37" s="76"/>
      <c r="AGZ37" s="76"/>
      <c r="AHA37" s="76"/>
      <c r="AHB37" s="76"/>
      <c r="AHC37" s="76"/>
      <c r="AHD37" s="76"/>
      <c r="AHE37" s="76"/>
      <c r="AHF37" s="76"/>
      <c r="AHG37" s="76"/>
      <c r="AHH37" s="76"/>
      <c r="AHI37" s="76"/>
      <c r="AHJ37" s="76"/>
      <c r="AHK37" s="76"/>
      <c r="AHL37" s="76"/>
      <c r="AHM37" s="76"/>
      <c r="AHN37" s="76"/>
      <c r="AHO37" s="76"/>
      <c r="AHP37" s="76"/>
      <c r="AHQ37" s="76"/>
      <c r="AHR37" s="76"/>
      <c r="AHS37" s="76"/>
      <c r="AHT37" s="76"/>
      <c r="AHU37" s="76"/>
      <c r="AHV37" s="76"/>
      <c r="AHW37" s="76"/>
      <c r="AHX37" s="76"/>
      <c r="AHY37" s="76"/>
      <c r="AHZ37" s="76"/>
      <c r="AIA37" s="76"/>
      <c r="AIB37" s="76"/>
      <c r="AIC37" s="76"/>
      <c r="AID37" s="76"/>
      <c r="AIE37" s="76"/>
      <c r="AIF37" s="76"/>
      <c r="AIG37" s="76"/>
      <c r="AIH37" s="76"/>
      <c r="AII37" s="76"/>
      <c r="AIJ37" s="76"/>
      <c r="AIK37" s="76"/>
      <c r="AIL37" s="76"/>
      <c r="AIM37" s="76"/>
      <c r="AIN37" s="76"/>
      <c r="AIO37" s="76"/>
      <c r="AIP37" s="76"/>
      <c r="AIQ37" s="76"/>
      <c r="AIR37" s="76"/>
      <c r="AIS37" s="76"/>
      <c r="AIT37" s="76"/>
      <c r="AIU37" s="76"/>
      <c r="AIV37" s="76"/>
      <c r="AIW37" s="76"/>
      <c r="AIX37" s="76"/>
      <c r="AIY37" s="76"/>
      <c r="AIZ37" s="76"/>
      <c r="AJA37" s="76"/>
      <c r="AJB37" s="76"/>
      <c r="AJC37" s="76"/>
      <c r="AJD37" s="76"/>
      <c r="AJE37" s="76"/>
      <c r="AJF37" s="76"/>
      <c r="AJG37" s="76"/>
      <c r="AJH37" s="76"/>
      <c r="AJI37" s="76"/>
      <c r="AJJ37" s="76"/>
      <c r="AJK37" s="76"/>
      <c r="AJL37" s="76"/>
      <c r="AJM37" s="76"/>
      <c r="AJN37" s="76"/>
      <c r="AJO37" s="76"/>
      <c r="AJP37" s="76"/>
      <c r="AJQ37" s="76"/>
      <c r="AJR37" s="76"/>
      <c r="AJS37" s="76"/>
      <c r="AJT37" s="76"/>
      <c r="AJU37" s="76"/>
      <c r="AJV37" s="76"/>
      <c r="AJW37" s="76"/>
      <c r="AJX37" s="76"/>
      <c r="AJY37" s="76"/>
      <c r="AJZ37" s="76"/>
      <c r="AKA37" s="76"/>
      <c r="AKB37" s="76"/>
      <c r="AKC37" s="76"/>
      <c r="AKD37" s="76"/>
      <c r="AKE37" s="76"/>
      <c r="AKF37" s="76"/>
      <c r="AKG37" s="76"/>
      <c r="AKH37" s="76"/>
      <c r="AKI37" s="76"/>
      <c r="AKJ37" s="76"/>
      <c r="AKK37" s="76"/>
      <c r="AKL37" s="76"/>
      <c r="AKM37" s="76"/>
      <c r="AKN37" s="76"/>
      <c r="AKO37" s="76"/>
      <c r="AKP37" s="76"/>
      <c r="AKQ37" s="76"/>
      <c r="AKR37" s="76"/>
      <c r="AKS37" s="76"/>
      <c r="AKT37" s="76"/>
      <c r="AKU37" s="76"/>
      <c r="AKV37" s="76"/>
      <c r="AKW37" s="76"/>
      <c r="AKX37" s="76"/>
      <c r="AKY37" s="76"/>
      <c r="AKZ37" s="76"/>
      <c r="ALA37" s="76"/>
      <c r="ALB37" s="76"/>
      <c r="ALC37" s="76"/>
      <c r="ALD37" s="76"/>
      <c r="ALE37" s="76"/>
      <c r="ALF37" s="76"/>
      <c r="ALG37" s="76"/>
      <c r="ALH37" s="76"/>
      <c r="ALI37" s="76"/>
      <c r="ALJ37" s="76"/>
      <c r="ALK37" s="76"/>
      <c r="ALL37" s="76"/>
      <c r="ALM37" s="76"/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/>
      <c r="AMC37" s="76"/>
      <c r="AMD37" s="76"/>
      <c r="AME37" s="76"/>
      <c r="AMF37" s="76"/>
      <c r="AMG37" s="76"/>
      <c r="AMH37" s="76"/>
      <c r="AMI37" s="76"/>
      <c r="AMJ37" s="76"/>
    </row>
    <row r="38" spans="1:1024" ht="13.5">
      <c r="A38" s="128"/>
      <c r="B38" s="133">
        <v>3231</v>
      </c>
      <c r="C38" s="130" t="s">
        <v>223</v>
      </c>
      <c r="D38" s="131">
        <v>20000</v>
      </c>
      <c r="E38" s="131">
        <v>0</v>
      </c>
      <c r="F38" s="132">
        <f t="shared" si="1"/>
        <v>0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/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6"/>
      <c r="PB38" s="76"/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/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/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/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6"/>
      <c r="RB38" s="76"/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/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/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/>
      <c r="SN38" s="76"/>
      <c r="SO38" s="76"/>
      <c r="SP38" s="76"/>
      <c r="SQ38" s="76"/>
      <c r="SR38" s="76"/>
      <c r="SS38" s="76"/>
      <c r="ST38" s="76"/>
      <c r="SU38" s="76"/>
      <c r="SV38" s="76"/>
      <c r="SW38" s="76"/>
      <c r="SX38" s="76"/>
      <c r="SY38" s="76"/>
      <c r="SZ38" s="76"/>
      <c r="TA38" s="76"/>
      <c r="TB38" s="76"/>
      <c r="TC38" s="76"/>
      <c r="TD38" s="76"/>
      <c r="TE38" s="76"/>
      <c r="TF38" s="76"/>
      <c r="TG38" s="76"/>
      <c r="TH38" s="76"/>
      <c r="TI38" s="76"/>
      <c r="TJ38" s="76"/>
      <c r="TK38" s="76"/>
      <c r="TL38" s="76"/>
      <c r="TM38" s="76"/>
      <c r="TN38" s="76"/>
      <c r="TO38" s="76"/>
      <c r="TP38" s="76"/>
      <c r="TQ38" s="76"/>
      <c r="TR38" s="76"/>
      <c r="TS38" s="76"/>
      <c r="TT38" s="76"/>
      <c r="TU38" s="76"/>
      <c r="TV38" s="76"/>
      <c r="TW38" s="76"/>
      <c r="TX38" s="76"/>
      <c r="TY38" s="76"/>
      <c r="TZ38" s="76"/>
      <c r="UA38" s="76"/>
      <c r="UB38" s="76"/>
      <c r="UC38" s="76"/>
      <c r="UD38" s="76"/>
      <c r="UE38" s="76"/>
      <c r="UF38" s="76"/>
      <c r="UG38" s="76"/>
      <c r="UH38" s="76"/>
      <c r="UI38" s="76"/>
      <c r="UJ38" s="76"/>
      <c r="UK38" s="76"/>
      <c r="UL38" s="76"/>
      <c r="UM38" s="76"/>
      <c r="UN38" s="76"/>
      <c r="UO38" s="76"/>
      <c r="UP38" s="76"/>
      <c r="UQ38" s="76"/>
      <c r="UR38" s="76"/>
      <c r="US38" s="76"/>
      <c r="UT38" s="76"/>
      <c r="UU38" s="76"/>
      <c r="UV38" s="76"/>
      <c r="UW38" s="76"/>
      <c r="UX38" s="76"/>
      <c r="UY38" s="76"/>
      <c r="UZ38" s="76"/>
      <c r="VA38" s="76"/>
      <c r="VB38" s="76"/>
      <c r="VC38" s="76"/>
      <c r="VD38" s="76"/>
      <c r="VE38" s="76"/>
      <c r="VF38" s="76"/>
      <c r="VG38" s="76"/>
      <c r="VH38" s="76"/>
      <c r="VI38" s="76"/>
      <c r="VJ38" s="76"/>
      <c r="VK38" s="76"/>
      <c r="VL38" s="76"/>
      <c r="VM38" s="76"/>
      <c r="VN38" s="76"/>
      <c r="VO38" s="76"/>
      <c r="VP38" s="76"/>
      <c r="VQ38" s="76"/>
      <c r="VR38" s="76"/>
      <c r="VS38" s="76"/>
      <c r="VT38" s="76"/>
      <c r="VU38" s="76"/>
      <c r="VV38" s="76"/>
      <c r="VW38" s="76"/>
      <c r="VX38" s="76"/>
      <c r="VY38" s="76"/>
      <c r="VZ38" s="76"/>
      <c r="WA38" s="76"/>
      <c r="WB38" s="76"/>
      <c r="WC38" s="76"/>
      <c r="WD38" s="76"/>
      <c r="WE38" s="76"/>
      <c r="WF38" s="76"/>
      <c r="WG38" s="76"/>
      <c r="WH38" s="76"/>
      <c r="WI38" s="76"/>
      <c r="WJ38" s="76"/>
      <c r="WK38" s="76"/>
      <c r="WL38" s="76"/>
      <c r="WM38" s="76"/>
      <c r="WN38" s="76"/>
      <c r="WO38" s="76"/>
      <c r="WP38" s="76"/>
      <c r="WQ38" s="76"/>
      <c r="WR38" s="76"/>
      <c r="WS38" s="76"/>
      <c r="WT38" s="76"/>
      <c r="WU38" s="76"/>
      <c r="WV38" s="76"/>
      <c r="WW38" s="76"/>
      <c r="WX38" s="76"/>
      <c r="WY38" s="76"/>
      <c r="WZ38" s="76"/>
      <c r="XA38" s="76"/>
      <c r="XB38" s="76"/>
      <c r="XC38" s="76"/>
      <c r="XD38" s="76"/>
      <c r="XE38" s="76"/>
      <c r="XF38" s="76"/>
      <c r="XG38" s="76"/>
      <c r="XH38" s="76"/>
      <c r="XI38" s="76"/>
      <c r="XJ38" s="76"/>
      <c r="XK38" s="76"/>
      <c r="XL38" s="76"/>
      <c r="XM38" s="76"/>
      <c r="XN38" s="76"/>
      <c r="XO38" s="76"/>
      <c r="XP38" s="76"/>
      <c r="XQ38" s="76"/>
      <c r="XR38" s="76"/>
      <c r="XS38" s="76"/>
      <c r="XT38" s="76"/>
      <c r="XU38" s="76"/>
      <c r="XV38" s="76"/>
      <c r="XW38" s="76"/>
      <c r="XX38" s="76"/>
      <c r="XY38" s="76"/>
      <c r="XZ38" s="76"/>
      <c r="YA38" s="76"/>
      <c r="YB38" s="76"/>
      <c r="YC38" s="76"/>
      <c r="YD38" s="76"/>
      <c r="YE38" s="76"/>
      <c r="YF38" s="76"/>
      <c r="YG38" s="76"/>
      <c r="YH38" s="76"/>
      <c r="YI38" s="76"/>
      <c r="YJ38" s="76"/>
      <c r="YK38" s="76"/>
      <c r="YL38" s="76"/>
      <c r="YM38" s="76"/>
      <c r="YN38" s="76"/>
      <c r="YO38" s="76"/>
      <c r="YP38" s="76"/>
      <c r="YQ38" s="76"/>
      <c r="YR38" s="76"/>
      <c r="YS38" s="76"/>
      <c r="YT38" s="76"/>
      <c r="YU38" s="76"/>
      <c r="YV38" s="76"/>
      <c r="YW38" s="76"/>
      <c r="YX38" s="76"/>
      <c r="YY38" s="76"/>
      <c r="YZ38" s="76"/>
      <c r="ZA38" s="76"/>
      <c r="ZB38" s="76"/>
      <c r="ZC38" s="76"/>
      <c r="ZD38" s="76"/>
      <c r="ZE38" s="76"/>
      <c r="ZF38" s="76"/>
      <c r="ZG38" s="76"/>
      <c r="ZH38" s="76"/>
      <c r="ZI38" s="76"/>
      <c r="ZJ38" s="76"/>
      <c r="ZK38" s="76"/>
      <c r="ZL38" s="76"/>
      <c r="ZM38" s="76"/>
      <c r="ZN38" s="76"/>
      <c r="ZO38" s="76"/>
      <c r="ZP38" s="76"/>
      <c r="ZQ38" s="76"/>
      <c r="ZR38" s="76"/>
      <c r="ZS38" s="76"/>
      <c r="ZT38" s="76"/>
      <c r="ZU38" s="76"/>
      <c r="ZV38" s="76"/>
      <c r="ZW38" s="76"/>
      <c r="ZX38" s="76"/>
      <c r="ZY38" s="76"/>
      <c r="ZZ38" s="76"/>
      <c r="AAA38" s="76"/>
      <c r="AAB38" s="76"/>
      <c r="AAC38" s="76"/>
      <c r="AAD38" s="76"/>
      <c r="AAE38" s="76"/>
      <c r="AAF38" s="76"/>
      <c r="AAG38" s="76"/>
      <c r="AAH38" s="76"/>
      <c r="AAI38" s="76"/>
      <c r="AAJ38" s="76"/>
      <c r="AAK38" s="76"/>
      <c r="AAL38" s="76"/>
      <c r="AAM38" s="76"/>
      <c r="AAN38" s="76"/>
      <c r="AAO38" s="76"/>
      <c r="AAP38" s="76"/>
      <c r="AAQ38" s="76"/>
      <c r="AAR38" s="76"/>
      <c r="AAS38" s="76"/>
      <c r="AAT38" s="76"/>
      <c r="AAU38" s="76"/>
      <c r="AAV38" s="76"/>
      <c r="AAW38" s="76"/>
      <c r="AAX38" s="76"/>
      <c r="AAY38" s="76"/>
      <c r="AAZ38" s="76"/>
      <c r="ABA38" s="76"/>
      <c r="ABB38" s="76"/>
      <c r="ABC38" s="76"/>
      <c r="ABD38" s="76"/>
      <c r="ABE38" s="76"/>
      <c r="ABF38" s="76"/>
      <c r="ABG38" s="76"/>
      <c r="ABH38" s="76"/>
      <c r="ABI38" s="76"/>
      <c r="ABJ38" s="76"/>
      <c r="ABK38" s="76"/>
      <c r="ABL38" s="76"/>
      <c r="ABM38" s="76"/>
      <c r="ABN38" s="76"/>
      <c r="ABO38" s="76"/>
      <c r="ABP38" s="76"/>
      <c r="ABQ38" s="76"/>
      <c r="ABR38" s="76"/>
      <c r="ABS38" s="76"/>
      <c r="ABT38" s="76"/>
      <c r="ABU38" s="76"/>
      <c r="ABV38" s="76"/>
      <c r="ABW38" s="76"/>
      <c r="ABX38" s="76"/>
      <c r="ABY38" s="76"/>
      <c r="ABZ38" s="76"/>
      <c r="ACA38" s="76"/>
      <c r="ACB38" s="76"/>
      <c r="ACC38" s="76"/>
      <c r="ACD38" s="76"/>
      <c r="ACE38" s="76"/>
      <c r="ACF38" s="76"/>
      <c r="ACG38" s="76"/>
      <c r="ACH38" s="76"/>
      <c r="ACI38" s="76"/>
      <c r="ACJ38" s="76"/>
      <c r="ACK38" s="76"/>
      <c r="ACL38" s="76"/>
      <c r="ACM38" s="76"/>
      <c r="ACN38" s="76"/>
      <c r="ACO38" s="76"/>
      <c r="ACP38" s="76"/>
      <c r="ACQ38" s="76"/>
      <c r="ACR38" s="76"/>
      <c r="ACS38" s="76"/>
      <c r="ACT38" s="76"/>
      <c r="ACU38" s="76"/>
      <c r="ACV38" s="76"/>
      <c r="ACW38" s="76"/>
      <c r="ACX38" s="76"/>
      <c r="ACY38" s="76"/>
      <c r="ACZ38" s="76"/>
      <c r="ADA38" s="76"/>
      <c r="ADB38" s="76"/>
      <c r="ADC38" s="76"/>
      <c r="ADD38" s="76"/>
      <c r="ADE38" s="76"/>
      <c r="ADF38" s="76"/>
      <c r="ADG38" s="76"/>
      <c r="ADH38" s="76"/>
      <c r="ADI38" s="76"/>
      <c r="ADJ38" s="76"/>
      <c r="ADK38" s="76"/>
      <c r="ADL38" s="76"/>
      <c r="ADM38" s="76"/>
      <c r="ADN38" s="76"/>
      <c r="ADO38" s="76"/>
      <c r="ADP38" s="76"/>
      <c r="ADQ38" s="76"/>
      <c r="ADR38" s="76"/>
      <c r="ADS38" s="76"/>
      <c r="ADT38" s="76"/>
      <c r="ADU38" s="76"/>
      <c r="ADV38" s="76"/>
      <c r="ADW38" s="76"/>
      <c r="ADX38" s="76"/>
      <c r="ADY38" s="76"/>
      <c r="ADZ38" s="76"/>
      <c r="AEA38" s="76"/>
      <c r="AEB38" s="76"/>
      <c r="AEC38" s="76"/>
      <c r="AED38" s="76"/>
      <c r="AEE38" s="76"/>
      <c r="AEF38" s="76"/>
      <c r="AEG38" s="76"/>
      <c r="AEH38" s="76"/>
      <c r="AEI38" s="76"/>
      <c r="AEJ38" s="76"/>
      <c r="AEK38" s="76"/>
      <c r="AEL38" s="76"/>
      <c r="AEM38" s="76"/>
      <c r="AEN38" s="76"/>
      <c r="AEO38" s="76"/>
      <c r="AEP38" s="76"/>
      <c r="AEQ38" s="76"/>
      <c r="AER38" s="76"/>
      <c r="AES38" s="76"/>
      <c r="AET38" s="76"/>
      <c r="AEU38" s="76"/>
      <c r="AEV38" s="76"/>
      <c r="AEW38" s="76"/>
      <c r="AEX38" s="76"/>
      <c r="AEY38" s="76"/>
      <c r="AEZ38" s="76"/>
      <c r="AFA38" s="76"/>
      <c r="AFB38" s="76"/>
      <c r="AFC38" s="76"/>
      <c r="AFD38" s="76"/>
      <c r="AFE38" s="76"/>
      <c r="AFF38" s="76"/>
      <c r="AFG38" s="76"/>
      <c r="AFH38" s="76"/>
      <c r="AFI38" s="76"/>
      <c r="AFJ38" s="76"/>
      <c r="AFK38" s="76"/>
      <c r="AFL38" s="76"/>
      <c r="AFM38" s="76"/>
      <c r="AFN38" s="76"/>
      <c r="AFO38" s="76"/>
      <c r="AFP38" s="76"/>
      <c r="AFQ38" s="76"/>
      <c r="AFR38" s="76"/>
      <c r="AFS38" s="76"/>
      <c r="AFT38" s="76"/>
      <c r="AFU38" s="76"/>
      <c r="AFV38" s="76"/>
      <c r="AFW38" s="76"/>
      <c r="AFX38" s="76"/>
      <c r="AFY38" s="76"/>
      <c r="AFZ38" s="76"/>
      <c r="AGA38" s="76"/>
      <c r="AGB38" s="76"/>
      <c r="AGC38" s="76"/>
      <c r="AGD38" s="76"/>
      <c r="AGE38" s="76"/>
      <c r="AGF38" s="76"/>
      <c r="AGG38" s="76"/>
      <c r="AGH38" s="76"/>
      <c r="AGI38" s="76"/>
      <c r="AGJ38" s="76"/>
      <c r="AGK38" s="76"/>
      <c r="AGL38" s="76"/>
      <c r="AGM38" s="76"/>
      <c r="AGN38" s="76"/>
      <c r="AGO38" s="76"/>
      <c r="AGP38" s="76"/>
      <c r="AGQ38" s="76"/>
      <c r="AGR38" s="76"/>
      <c r="AGS38" s="76"/>
      <c r="AGT38" s="76"/>
      <c r="AGU38" s="76"/>
      <c r="AGV38" s="76"/>
      <c r="AGW38" s="76"/>
      <c r="AGX38" s="76"/>
      <c r="AGY38" s="76"/>
      <c r="AGZ38" s="76"/>
      <c r="AHA38" s="76"/>
      <c r="AHB38" s="76"/>
      <c r="AHC38" s="76"/>
      <c r="AHD38" s="76"/>
      <c r="AHE38" s="76"/>
      <c r="AHF38" s="76"/>
      <c r="AHG38" s="76"/>
      <c r="AHH38" s="76"/>
      <c r="AHI38" s="76"/>
      <c r="AHJ38" s="76"/>
      <c r="AHK38" s="76"/>
      <c r="AHL38" s="76"/>
      <c r="AHM38" s="76"/>
      <c r="AHN38" s="76"/>
      <c r="AHO38" s="76"/>
      <c r="AHP38" s="76"/>
      <c r="AHQ38" s="76"/>
      <c r="AHR38" s="76"/>
      <c r="AHS38" s="76"/>
      <c r="AHT38" s="76"/>
      <c r="AHU38" s="76"/>
      <c r="AHV38" s="76"/>
      <c r="AHW38" s="76"/>
      <c r="AHX38" s="76"/>
      <c r="AHY38" s="76"/>
      <c r="AHZ38" s="76"/>
      <c r="AIA38" s="76"/>
      <c r="AIB38" s="76"/>
      <c r="AIC38" s="76"/>
      <c r="AID38" s="76"/>
      <c r="AIE38" s="76"/>
      <c r="AIF38" s="76"/>
      <c r="AIG38" s="76"/>
      <c r="AIH38" s="76"/>
      <c r="AII38" s="76"/>
      <c r="AIJ38" s="76"/>
      <c r="AIK38" s="76"/>
      <c r="AIL38" s="76"/>
      <c r="AIM38" s="76"/>
      <c r="AIN38" s="76"/>
      <c r="AIO38" s="76"/>
      <c r="AIP38" s="76"/>
      <c r="AIQ38" s="76"/>
      <c r="AIR38" s="76"/>
      <c r="AIS38" s="76"/>
      <c r="AIT38" s="76"/>
      <c r="AIU38" s="76"/>
      <c r="AIV38" s="76"/>
      <c r="AIW38" s="76"/>
      <c r="AIX38" s="76"/>
      <c r="AIY38" s="76"/>
      <c r="AIZ38" s="76"/>
      <c r="AJA38" s="76"/>
      <c r="AJB38" s="76"/>
      <c r="AJC38" s="76"/>
      <c r="AJD38" s="76"/>
      <c r="AJE38" s="76"/>
      <c r="AJF38" s="76"/>
      <c r="AJG38" s="76"/>
      <c r="AJH38" s="76"/>
      <c r="AJI38" s="76"/>
      <c r="AJJ38" s="76"/>
      <c r="AJK38" s="76"/>
      <c r="AJL38" s="76"/>
      <c r="AJM38" s="76"/>
      <c r="AJN38" s="76"/>
      <c r="AJO38" s="76"/>
      <c r="AJP38" s="76"/>
      <c r="AJQ38" s="76"/>
      <c r="AJR38" s="76"/>
      <c r="AJS38" s="76"/>
      <c r="AJT38" s="76"/>
      <c r="AJU38" s="76"/>
      <c r="AJV38" s="76"/>
      <c r="AJW38" s="76"/>
      <c r="AJX38" s="76"/>
      <c r="AJY38" s="76"/>
      <c r="AJZ38" s="76"/>
      <c r="AKA38" s="76"/>
      <c r="AKB38" s="76"/>
      <c r="AKC38" s="76"/>
      <c r="AKD38" s="76"/>
      <c r="AKE38" s="76"/>
      <c r="AKF38" s="76"/>
      <c r="AKG38" s="76"/>
      <c r="AKH38" s="76"/>
      <c r="AKI38" s="76"/>
      <c r="AKJ38" s="76"/>
      <c r="AKK38" s="76"/>
      <c r="AKL38" s="76"/>
      <c r="AKM38" s="76"/>
      <c r="AKN38" s="76"/>
      <c r="AKO38" s="76"/>
      <c r="AKP38" s="76"/>
      <c r="AKQ38" s="76"/>
      <c r="AKR38" s="76"/>
      <c r="AKS38" s="76"/>
      <c r="AKT38" s="76"/>
      <c r="AKU38" s="76"/>
      <c r="AKV38" s="76"/>
      <c r="AKW38" s="76"/>
      <c r="AKX38" s="76"/>
      <c r="AKY38" s="76"/>
      <c r="AKZ38" s="76"/>
      <c r="ALA38" s="76"/>
      <c r="ALB38" s="76"/>
      <c r="ALC38" s="76"/>
      <c r="ALD38" s="76"/>
      <c r="ALE38" s="76"/>
      <c r="ALF38" s="76"/>
      <c r="ALG38" s="76"/>
      <c r="ALH38" s="76"/>
      <c r="ALI38" s="76"/>
      <c r="ALJ38" s="76"/>
      <c r="ALK38" s="76"/>
      <c r="ALL38" s="76"/>
      <c r="ALM38" s="76"/>
      <c r="ALN38" s="76"/>
      <c r="ALO38" s="76"/>
      <c r="ALP38" s="76"/>
      <c r="ALQ38" s="76"/>
      <c r="ALR38" s="76"/>
      <c r="ALS38" s="76"/>
      <c r="ALT38" s="76"/>
      <c r="ALU38" s="76"/>
      <c r="ALV38" s="76"/>
      <c r="ALW38" s="76"/>
      <c r="ALX38" s="76"/>
      <c r="ALY38" s="76"/>
      <c r="ALZ38" s="76"/>
      <c r="AMA38" s="76"/>
      <c r="AMB38" s="76"/>
      <c r="AMC38" s="76"/>
      <c r="AMD38" s="76"/>
      <c r="AME38" s="76"/>
      <c r="AMF38" s="76"/>
      <c r="AMG38" s="76"/>
      <c r="AMH38" s="76"/>
      <c r="AMI38" s="76"/>
      <c r="AMJ38" s="76"/>
    </row>
    <row r="39" spans="1:1024" ht="13.5">
      <c r="A39" s="128"/>
      <c r="B39" s="129">
        <v>3232</v>
      </c>
      <c r="C39" s="130" t="s">
        <v>90</v>
      </c>
      <c r="D39" s="131">
        <v>150000</v>
      </c>
      <c r="E39" s="131">
        <v>0</v>
      </c>
      <c r="F39" s="132">
        <f t="shared" si="1"/>
        <v>0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  <c r="NO39" s="76"/>
      <c r="NP39" s="76"/>
      <c r="NQ39" s="76"/>
      <c r="NR39" s="76"/>
      <c r="NS39" s="76"/>
      <c r="NT39" s="76"/>
      <c r="NU39" s="76"/>
      <c r="NV39" s="76"/>
      <c r="NW39" s="76"/>
      <c r="NX39" s="76"/>
      <c r="NY39" s="76"/>
      <c r="NZ39" s="76"/>
      <c r="OA39" s="76"/>
      <c r="OB39" s="76"/>
      <c r="OC39" s="76"/>
      <c r="OD39" s="76"/>
      <c r="OE39" s="76"/>
      <c r="OF39" s="76"/>
      <c r="OG39" s="76"/>
      <c r="OH39" s="76"/>
      <c r="OI39" s="76"/>
      <c r="OJ39" s="76"/>
      <c r="OK39" s="76"/>
      <c r="OL39" s="76"/>
      <c r="OM39" s="76"/>
      <c r="ON39" s="76"/>
      <c r="OO39" s="76"/>
      <c r="OP39" s="76"/>
      <c r="OQ39" s="76"/>
      <c r="OR39" s="76"/>
      <c r="OS39" s="76"/>
      <c r="OT39" s="76"/>
      <c r="OU39" s="76"/>
      <c r="OV39" s="76"/>
      <c r="OW39" s="76"/>
      <c r="OX39" s="76"/>
      <c r="OY39" s="76"/>
      <c r="OZ39" s="76"/>
      <c r="PA39" s="76"/>
      <c r="PB39" s="76"/>
      <c r="PC39" s="76"/>
      <c r="PD39" s="76"/>
      <c r="PE39" s="76"/>
      <c r="PF39" s="76"/>
      <c r="PG39" s="76"/>
      <c r="PH39" s="76"/>
      <c r="PI39" s="76"/>
      <c r="PJ39" s="76"/>
      <c r="PK39" s="76"/>
      <c r="PL39" s="76"/>
      <c r="PM39" s="76"/>
      <c r="PN39" s="76"/>
      <c r="PO39" s="76"/>
      <c r="PP39" s="76"/>
      <c r="PQ39" s="76"/>
      <c r="PR39" s="76"/>
      <c r="PS39" s="76"/>
      <c r="PT39" s="76"/>
      <c r="PU39" s="76"/>
      <c r="PV39" s="76"/>
      <c r="PW39" s="76"/>
      <c r="PX39" s="76"/>
      <c r="PY39" s="76"/>
      <c r="PZ39" s="76"/>
      <c r="QA39" s="76"/>
      <c r="QB39" s="76"/>
      <c r="QC39" s="76"/>
      <c r="QD39" s="76"/>
      <c r="QE39" s="76"/>
      <c r="QF39" s="76"/>
      <c r="QG39" s="76"/>
      <c r="QH39" s="76"/>
      <c r="QI39" s="76"/>
      <c r="QJ39" s="76"/>
      <c r="QK39" s="76"/>
      <c r="QL39" s="76"/>
      <c r="QM39" s="76"/>
      <c r="QN39" s="76"/>
      <c r="QO39" s="76"/>
      <c r="QP39" s="76"/>
      <c r="QQ39" s="76"/>
      <c r="QR39" s="76"/>
      <c r="QS39" s="76"/>
      <c r="QT39" s="76"/>
      <c r="QU39" s="76"/>
      <c r="QV39" s="76"/>
      <c r="QW39" s="76"/>
      <c r="QX39" s="76"/>
      <c r="QY39" s="76"/>
      <c r="QZ39" s="76"/>
      <c r="RA39" s="76"/>
      <c r="RB39" s="76"/>
      <c r="RC39" s="76"/>
      <c r="RD39" s="76"/>
      <c r="RE39" s="76"/>
      <c r="RF39" s="76"/>
      <c r="RG39" s="76"/>
      <c r="RH39" s="76"/>
      <c r="RI39" s="76"/>
      <c r="RJ39" s="76"/>
      <c r="RK39" s="76"/>
      <c r="RL39" s="76"/>
      <c r="RM39" s="76"/>
      <c r="RN39" s="76"/>
      <c r="RO39" s="76"/>
      <c r="RP39" s="76"/>
      <c r="RQ39" s="76"/>
      <c r="RR39" s="76"/>
      <c r="RS39" s="76"/>
      <c r="RT39" s="76"/>
      <c r="RU39" s="76"/>
      <c r="RV39" s="76"/>
      <c r="RW39" s="76"/>
      <c r="RX39" s="76"/>
      <c r="RY39" s="76"/>
      <c r="RZ39" s="76"/>
      <c r="SA39" s="76"/>
      <c r="SB39" s="76"/>
      <c r="SC39" s="76"/>
      <c r="SD39" s="76"/>
      <c r="SE39" s="76"/>
      <c r="SF39" s="76"/>
      <c r="SG39" s="76"/>
      <c r="SH39" s="76"/>
      <c r="SI39" s="76"/>
      <c r="SJ39" s="76"/>
      <c r="SK39" s="76"/>
      <c r="SL39" s="76"/>
      <c r="SM39" s="76"/>
      <c r="SN39" s="76"/>
      <c r="SO39" s="76"/>
      <c r="SP39" s="76"/>
      <c r="SQ39" s="76"/>
      <c r="SR39" s="76"/>
      <c r="SS39" s="76"/>
      <c r="ST39" s="76"/>
      <c r="SU39" s="76"/>
      <c r="SV39" s="76"/>
      <c r="SW39" s="76"/>
      <c r="SX39" s="76"/>
      <c r="SY39" s="76"/>
      <c r="SZ39" s="76"/>
      <c r="TA39" s="76"/>
      <c r="TB39" s="76"/>
      <c r="TC39" s="76"/>
      <c r="TD39" s="76"/>
      <c r="TE39" s="76"/>
      <c r="TF39" s="76"/>
      <c r="TG39" s="76"/>
      <c r="TH39" s="76"/>
      <c r="TI39" s="76"/>
      <c r="TJ39" s="76"/>
      <c r="TK39" s="76"/>
      <c r="TL39" s="76"/>
      <c r="TM39" s="76"/>
      <c r="TN39" s="76"/>
      <c r="TO39" s="76"/>
      <c r="TP39" s="76"/>
      <c r="TQ39" s="76"/>
      <c r="TR39" s="76"/>
      <c r="TS39" s="76"/>
      <c r="TT39" s="76"/>
      <c r="TU39" s="76"/>
      <c r="TV39" s="76"/>
      <c r="TW39" s="76"/>
      <c r="TX39" s="76"/>
      <c r="TY39" s="76"/>
      <c r="TZ39" s="76"/>
      <c r="UA39" s="76"/>
      <c r="UB39" s="76"/>
      <c r="UC39" s="76"/>
      <c r="UD39" s="76"/>
      <c r="UE39" s="76"/>
      <c r="UF39" s="76"/>
      <c r="UG39" s="76"/>
      <c r="UH39" s="76"/>
      <c r="UI39" s="76"/>
      <c r="UJ39" s="76"/>
      <c r="UK39" s="76"/>
      <c r="UL39" s="76"/>
      <c r="UM39" s="76"/>
      <c r="UN39" s="76"/>
      <c r="UO39" s="76"/>
      <c r="UP39" s="76"/>
      <c r="UQ39" s="76"/>
      <c r="UR39" s="76"/>
      <c r="US39" s="76"/>
      <c r="UT39" s="76"/>
      <c r="UU39" s="76"/>
      <c r="UV39" s="76"/>
      <c r="UW39" s="76"/>
      <c r="UX39" s="76"/>
      <c r="UY39" s="76"/>
      <c r="UZ39" s="76"/>
      <c r="VA39" s="76"/>
      <c r="VB39" s="76"/>
      <c r="VC39" s="76"/>
      <c r="VD39" s="76"/>
      <c r="VE39" s="76"/>
      <c r="VF39" s="76"/>
      <c r="VG39" s="76"/>
      <c r="VH39" s="76"/>
      <c r="VI39" s="76"/>
      <c r="VJ39" s="76"/>
      <c r="VK39" s="76"/>
      <c r="VL39" s="76"/>
      <c r="VM39" s="76"/>
      <c r="VN39" s="76"/>
      <c r="VO39" s="76"/>
      <c r="VP39" s="76"/>
      <c r="VQ39" s="76"/>
      <c r="VR39" s="76"/>
      <c r="VS39" s="76"/>
      <c r="VT39" s="76"/>
      <c r="VU39" s="76"/>
      <c r="VV39" s="76"/>
      <c r="VW39" s="76"/>
      <c r="VX39" s="76"/>
      <c r="VY39" s="76"/>
      <c r="VZ39" s="76"/>
      <c r="WA39" s="76"/>
      <c r="WB39" s="76"/>
      <c r="WC39" s="76"/>
      <c r="WD39" s="76"/>
      <c r="WE39" s="76"/>
      <c r="WF39" s="76"/>
      <c r="WG39" s="76"/>
      <c r="WH39" s="76"/>
      <c r="WI39" s="76"/>
      <c r="WJ39" s="76"/>
      <c r="WK39" s="76"/>
      <c r="WL39" s="76"/>
      <c r="WM39" s="76"/>
      <c r="WN39" s="76"/>
      <c r="WO39" s="76"/>
      <c r="WP39" s="76"/>
      <c r="WQ39" s="76"/>
      <c r="WR39" s="76"/>
      <c r="WS39" s="76"/>
      <c r="WT39" s="76"/>
      <c r="WU39" s="76"/>
      <c r="WV39" s="76"/>
      <c r="WW39" s="76"/>
      <c r="WX39" s="76"/>
      <c r="WY39" s="76"/>
      <c r="WZ39" s="76"/>
      <c r="XA39" s="76"/>
      <c r="XB39" s="76"/>
      <c r="XC39" s="76"/>
      <c r="XD39" s="76"/>
      <c r="XE39" s="76"/>
      <c r="XF39" s="76"/>
      <c r="XG39" s="76"/>
      <c r="XH39" s="76"/>
      <c r="XI39" s="76"/>
      <c r="XJ39" s="76"/>
      <c r="XK39" s="76"/>
      <c r="XL39" s="76"/>
      <c r="XM39" s="76"/>
      <c r="XN39" s="76"/>
      <c r="XO39" s="76"/>
      <c r="XP39" s="76"/>
      <c r="XQ39" s="76"/>
      <c r="XR39" s="76"/>
      <c r="XS39" s="76"/>
      <c r="XT39" s="76"/>
      <c r="XU39" s="76"/>
      <c r="XV39" s="76"/>
      <c r="XW39" s="76"/>
      <c r="XX39" s="76"/>
      <c r="XY39" s="76"/>
      <c r="XZ39" s="76"/>
      <c r="YA39" s="76"/>
      <c r="YB39" s="76"/>
      <c r="YC39" s="76"/>
      <c r="YD39" s="76"/>
      <c r="YE39" s="76"/>
      <c r="YF39" s="76"/>
      <c r="YG39" s="76"/>
      <c r="YH39" s="76"/>
      <c r="YI39" s="76"/>
      <c r="YJ39" s="76"/>
      <c r="YK39" s="76"/>
      <c r="YL39" s="76"/>
      <c r="YM39" s="76"/>
      <c r="YN39" s="76"/>
      <c r="YO39" s="76"/>
      <c r="YP39" s="76"/>
      <c r="YQ39" s="76"/>
      <c r="YR39" s="76"/>
      <c r="YS39" s="76"/>
      <c r="YT39" s="76"/>
      <c r="YU39" s="76"/>
      <c r="YV39" s="76"/>
      <c r="YW39" s="76"/>
      <c r="YX39" s="76"/>
      <c r="YY39" s="76"/>
      <c r="YZ39" s="76"/>
      <c r="ZA39" s="76"/>
      <c r="ZB39" s="76"/>
      <c r="ZC39" s="76"/>
      <c r="ZD39" s="76"/>
      <c r="ZE39" s="76"/>
      <c r="ZF39" s="76"/>
      <c r="ZG39" s="76"/>
      <c r="ZH39" s="76"/>
      <c r="ZI39" s="76"/>
      <c r="ZJ39" s="76"/>
      <c r="ZK39" s="76"/>
      <c r="ZL39" s="76"/>
      <c r="ZM39" s="76"/>
      <c r="ZN39" s="76"/>
      <c r="ZO39" s="76"/>
      <c r="ZP39" s="76"/>
      <c r="ZQ39" s="76"/>
      <c r="ZR39" s="76"/>
      <c r="ZS39" s="76"/>
      <c r="ZT39" s="76"/>
      <c r="ZU39" s="76"/>
      <c r="ZV39" s="76"/>
      <c r="ZW39" s="76"/>
      <c r="ZX39" s="76"/>
      <c r="ZY39" s="76"/>
      <c r="ZZ39" s="76"/>
      <c r="AAA39" s="76"/>
      <c r="AAB39" s="76"/>
      <c r="AAC39" s="76"/>
      <c r="AAD39" s="76"/>
      <c r="AAE39" s="76"/>
      <c r="AAF39" s="76"/>
      <c r="AAG39" s="76"/>
      <c r="AAH39" s="76"/>
      <c r="AAI39" s="76"/>
      <c r="AAJ39" s="76"/>
      <c r="AAK39" s="76"/>
      <c r="AAL39" s="76"/>
      <c r="AAM39" s="76"/>
      <c r="AAN39" s="76"/>
      <c r="AAO39" s="76"/>
      <c r="AAP39" s="76"/>
      <c r="AAQ39" s="76"/>
      <c r="AAR39" s="76"/>
      <c r="AAS39" s="76"/>
      <c r="AAT39" s="76"/>
      <c r="AAU39" s="76"/>
      <c r="AAV39" s="76"/>
      <c r="AAW39" s="76"/>
      <c r="AAX39" s="76"/>
      <c r="AAY39" s="76"/>
      <c r="AAZ39" s="76"/>
      <c r="ABA39" s="76"/>
      <c r="ABB39" s="76"/>
      <c r="ABC39" s="76"/>
      <c r="ABD39" s="76"/>
      <c r="ABE39" s="76"/>
      <c r="ABF39" s="76"/>
      <c r="ABG39" s="76"/>
      <c r="ABH39" s="76"/>
      <c r="ABI39" s="76"/>
      <c r="ABJ39" s="76"/>
      <c r="ABK39" s="76"/>
      <c r="ABL39" s="76"/>
      <c r="ABM39" s="76"/>
      <c r="ABN39" s="76"/>
      <c r="ABO39" s="76"/>
      <c r="ABP39" s="76"/>
      <c r="ABQ39" s="76"/>
      <c r="ABR39" s="76"/>
      <c r="ABS39" s="76"/>
      <c r="ABT39" s="76"/>
      <c r="ABU39" s="76"/>
      <c r="ABV39" s="76"/>
      <c r="ABW39" s="76"/>
      <c r="ABX39" s="76"/>
      <c r="ABY39" s="76"/>
      <c r="ABZ39" s="76"/>
      <c r="ACA39" s="76"/>
      <c r="ACB39" s="76"/>
      <c r="ACC39" s="76"/>
      <c r="ACD39" s="76"/>
      <c r="ACE39" s="76"/>
      <c r="ACF39" s="76"/>
      <c r="ACG39" s="76"/>
      <c r="ACH39" s="76"/>
      <c r="ACI39" s="76"/>
      <c r="ACJ39" s="76"/>
      <c r="ACK39" s="76"/>
      <c r="ACL39" s="76"/>
      <c r="ACM39" s="76"/>
      <c r="ACN39" s="76"/>
      <c r="ACO39" s="76"/>
      <c r="ACP39" s="76"/>
      <c r="ACQ39" s="76"/>
      <c r="ACR39" s="76"/>
      <c r="ACS39" s="76"/>
      <c r="ACT39" s="76"/>
      <c r="ACU39" s="76"/>
      <c r="ACV39" s="76"/>
      <c r="ACW39" s="76"/>
      <c r="ACX39" s="76"/>
      <c r="ACY39" s="76"/>
      <c r="ACZ39" s="76"/>
      <c r="ADA39" s="76"/>
      <c r="ADB39" s="76"/>
      <c r="ADC39" s="76"/>
      <c r="ADD39" s="76"/>
      <c r="ADE39" s="76"/>
      <c r="ADF39" s="76"/>
      <c r="ADG39" s="76"/>
      <c r="ADH39" s="76"/>
      <c r="ADI39" s="76"/>
      <c r="ADJ39" s="76"/>
      <c r="ADK39" s="76"/>
      <c r="ADL39" s="76"/>
      <c r="ADM39" s="76"/>
      <c r="ADN39" s="76"/>
      <c r="ADO39" s="76"/>
      <c r="ADP39" s="76"/>
      <c r="ADQ39" s="76"/>
      <c r="ADR39" s="76"/>
      <c r="ADS39" s="76"/>
      <c r="ADT39" s="76"/>
      <c r="ADU39" s="76"/>
      <c r="ADV39" s="76"/>
      <c r="ADW39" s="76"/>
      <c r="ADX39" s="76"/>
      <c r="ADY39" s="76"/>
      <c r="ADZ39" s="76"/>
      <c r="AEA39" s="76"/>
      <c r="AEB39" s="76"/>
      <c r="AEC39" s="76"/>
      <c r="AED39" s="76"/>
      <c r="AEE39" s="76"/>
      <c r="AEF39" s="76"/>
      <c r="AEG39" s="76"/>
      <c r="AEH39" s="76"/>
      <c r="AEI39" s="76"/>
      <c r="AEJ39" s="76"/>
      <c r="AEK39" s="76"/>
      <c r="AEL39" s="76"/>
      <c r="AEM39" s="76"/>
      <c r="AEN39" s="76"/>
      <c r="AEO39" s="76"/>
      <c r="AEP39" s="76"/>
      <c r="AEQ39" s="76"/>
      <c r="AER39" s="76"/>
      <c r="AES39" s="76"/>
      <c r="AET39" s="76"/>
      <c r="AEU39" s="76"/>
      <c r="AEV39" s="76"/>
      <c r="AEW39" s="76"/>
      <c r="AEX39" s="76"/>
      <c r="AEY39" s="76"/>
      <c r="AEZ39" s="76"/>
      <c r="AFA39" s="76"/>
      <c r="AFB39" s="76"/>
      <c r="AFC39" s="76"/>
      <c r="AFD39" s="76"/>
      <c r="AFE39" s="76"/>
      <c r="AFF39" s="76"/>
      <c r="AFG39" s="76"/>
      <c r="AFH39" s="76"/>
      <c r="AFI39" s="76"/>
      <c r="AFJ39" s="76"/>
      <c r="AFK39" s="76"/>
      <c r="AFL39" s="76"/>
      <c r="AFM39" s="76"/>
      <c r="AFN39" s="76"/>
      <c r="AFO39" s="76"/>
      <c r="AFP39" s="76"/>
      <c r="AFQ39" s="76"/>
      <c r="AFR39" s="76"/>
      <c r="AFS39" s="76"/>
      <c r="AFT39" s="76"/>
      <c r="AFU39" s="76"/>
      <c r="AFV39" s="76"/>
      <c r="AFW39" s="76"/>
      <c r="AFX39" s="76"/>
      <c r="AFY39" s="76"/>
      <c r="AFZ39" s="76"/>
      <c r="AGA39" s="76"/>
      <c r="AGB39" s="76"/>
      <c r="AGC39" s="76"/>
      <c r="AGD39" s="76"/>
      <c r="AGE39" s="76"/>
      <c r="AGF39" s="76"/>
      <c r="AGG39" s="76"/>
      <c r="AGH39" s="76"/>
      <c r="AGI39" s="76"/>
      <c r="AGJ39" s="76"/>
      <c r="AGK39" s="76"/>
      <c r="AGL39" s="76"/>
      <c r="AGM39" s="76"/>
      <c r="AGN39" s="76"/>
      <c r="AGO39" s="76"/>
      <c r="AGP39" s="76"/>
      <c r="AGQ39" s="76"/>
      <c r="AGR39" s="76"/>
      <c r="AGS39" s="76"/>
      <c r="AGT39" s="76"/>
      <c r="AGU39" s="76"/>
      <c r="AGV39" s="76"/>
      <c r="AGW39" s="76"/>
      <c r="AGX39" s="76"/>
      <c r="AGY39" s="76"/>
      <c r="AGZ39" s="76"/>
      <c r="AHA39" s="76"/>
      <c r="AHB39" s="76"/>
      <c r="AHC39" s="76"/>
      <c r="AHD39" s="76"/>
      <c r="AHE39" s="76"/>
      <c r="AHF39" s="76"/>
      <c r="AHG39" s="76"/>
      <c r="AHH39" s="76"/>
      <c r="AHI39" s="76"/>
      <c r="AHJ39" s="76"/>
      <c r="AHK39" s="76"/>
      <c r="AHL39" s="76"/>
      <c r="AHM39" s="76"/>
      <c r="AHN39" s="76"/>
      <c r="AHO39" s="76"/>
      <c r="AHP39" s="76"/>
      <c r="AHQ39" s="76"/>
      <c r="AHR39" s="76"/>
      <c r="AHS39" s="76"/>
      <c r="AHT39" s="76"/>
      <c r="AHU39" s="76"/>
      <c r="AHV39" s="76"/>
      <c r="AHW39" s="76"/>
      <c r="AHX39" s="76"/>
      <c r="AHY39" s="76"/>
      <c r="AHZ39" s="76"/>
      <c r="AIA39" s="76"/>
      <c r="AIB39" s="76"/>
      <c r="AIC39" s="76"/>
      <c r="AID39" s="76"/>
      <c r="AIE39" s="76"/>
      <c r="AIF39" s="76"/>
      <c r="AIG39" s="76"/>
      <c r="AIH39" s="76"/>
      <c r="AII39" s="76"/>
      <c r="AIJ39" s="76"/>
      <c r="AIK39" s="76"/>
      <c r="AIL39" s="76"/>
      <c r="AIM39" s="76"/>
      <c r="AIN39" s="76"/>
      <c r="AIO39" s="76"/>
      <c r="AIP39" s="76"/>
      <c r="AIQ39" s="76"/>
      <c r="AIR39" s="76"/>
      <c r="AIS39" s="76"/>
      <c r="AIT39" s="76"/>
      <c r="AIU39" s="76"/>
      <c r="AIV39" s="76"/>
      <c r="AIW39" s="76"/>
      <c r="AIX39" s="76"/>
      <c r="AIY39" s="76"/>
      <c r="AIZ39" s="76"/>
      <c r="AJA39" s="76"/>
      <c r="AJB39" s="76"/>
      <c r="AJC39" s="76"/>
      <c r="AJD39" s="76"/>
      <c r="AJE39" s="76"/>
      <c r="AJF39" s="76"/>
      <c r="AJG39" s="76"/>
      <c r="AJH39" s="76"/>
      <c r="AJI39" s="76"/>
      <c r="AJJ39" s="76"/>
      <c r="AJK39" s="76"/>
      <c r="AJL39" s="76"/>
      <c r="AJM39" s="76"/>
      <c r="AJN39" s="76"/>
      <c r="AJO39" s="76"/>
      <c r="AJP39" s="76"/>
      <c r="AJQ39" s="76"/>
      <c r="AJR39" s="76"/>
      <c r="AJS39" s="76"/>
      <c r="AJT39" s="76"/>
      <c r="AJU39" s="76"/>
      <c r="AJV39" s="76"/>
      <c r="AJW39" s="76"/>
      <c r="AJX39" s="76"/>
      <c r="AJY39" s="76"/>
      <c r="AJZ39" s="76"/>
      <c r="AKA39" s="76"/>
      <c r="AKB39" s="76"/>
      <c r="AKC39" s="76"/>
      <c r="AKD39" s="76"/>
      <c r="AKE39" s="76"/>
      <c r="AKF39" s="76"/>
      <c r="AKG39" s="76"/>
      <c r="AKH39" s="76"/>
      <c r="AKI39" s="76"/>
      <c r="AKJ39" s="76"/>
      <c r="AKK39" s="76"/>
      <c r="AKL39" s="76"/>
      <c r="AKM39" s="76"/>
      <c r="AKN39" s="76"/>
      <c r="AKO39" s="76"/>
      <c r="AKP39" s="76"/>
      <c r="AKQ39" s="76"/>
      <c r="AKR39" s="76"/>
      <c r="AKS39" s="76"/>
      <c r="AKT39" s="76"/>
      <c r="AKU39" s="76"/>
      <c r="AKV39" s="76"/>
      <c r="AKW39" s="76"/>
      <c r="AKX39" s="76"/>
      <c r="AKY39" s="76"/>
      <c r="AKZ39" s="76"/>
      <c r="ALA39" s="76"/>
      <c r="ALB39" s="76"/>
      <c r="ALC39" s="76"/>
      <c r="ALD39" s="76"/>
      <c r="ALE39" s="76"/>
      <c r="ALF39" s="76"/>
      <c r="ALG39" s="76"/>
      <c r="ALH39" s="76"/>
      <c r="ALI39" s="76"/>
      <c r="ALJ39" s="76"/>
      <c r="ALK39" s="76"/>
      <c r="ALL39" s="76"/>
      <c r="ALM39" s="76"/>
      <c r="ALN39" s="76"/>
      <c r="ALO39" s="76"/>
      <c r="ALP39" s="76"/>
      <c r="ALQ39" s="76"/>
      <c r="ALR39" s="76"/>
      <c r="ALS39" s="76"/>
      <c r="ALT39" s="76"/>
      <c r="ALU39" s="76"/>
      <c r="ALV39" s="76"/>
      <c r="ALW39" s="76"/>
      <c r="ALX39" s="76"/>
      <c r="ALY39" s="76"/>
      <c r="ALZ39" s="76"/>
      <c r="AMA39" s="76"/>
      <c r="AMB39" s="76"/>
      <c r="AMC39" s="76"/>
      <c r="AMD39" s="76"/>
      <c r="AME39" s="76"/>
      <c r="AMF39" s="76"/>
      <c r="AMG39" s="76"/>
      <c r="AMH39" s="76"/>
      <c r="AMI39" s="76"/>
      <c r="AMJ39" s="76"/>
    </row>
    <row r="40" spans="1:1024" ht="13.5">
      <c r="A40" s="128"/>
      <c r="B40" s="129">
        <v>3233</v>
      </c>
      <c r="C40" s="130" t="s">
        <v>224</v>
      </c>
      <c r="D40" s="131">
        <v>2000</v>
      </c>
      <c r="E40" s="131">
        <v>0</v>
      </c>
      <c r="F40" s="132">
        <f t="shared" si="1"/>
        <v>0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  <c r="NO40" s="76"/>
      <c r="NP40" s="76"/>
      <c r="NQ40" s="76"/>
      <c r="NR40" s="76"/>
      <c r="NS40" s="76"/>
      <c r="NT40" s="76"/>
      <c r="NU40" s="76"/>
      <c r="NV40" s="76"/>
      <c r="NW40" s="76"/>
      <c r="NX40" s="76"/>
      <c r="NY40" s="76"/>
      <c r="NZ40" s="76"/>
      <c r="OA40" s="76"/>
      <c r="OB40" s="76"/>
      <c r="OC40" s="76"/>
      <c r="OD40" s="76"/>
      <c r="OE40" s="76"/>
      <c r="OF40" s="76"/>
      <c r="OG40" s="76"/>
      <c r="OH40" s="76"/>
      <c r="OI40" s="76"/>
      <c r="OJ40" s="76"/>
      <c r="OK40" s="76"/>
      <c r="OL40" s="76"/>
      <c r="OM40" s="76"/>
      <c r="ON40" s="76"/>
      <c r="OO40" s="76"/>
      <c r="OP40" s="76"/>
      <c r="OQ40" s="76"/>
      <c r="OR40" s="76"/>
      <c r="OS40" s="76"/>
      <c r="OT40" s="76"/>
      <c r="OU40" s="76"/>
      <c r="OV40" s="76"/>
      <c r="OW40" s="76"/>
      <c r="OX40" s="76"/>
      <c r="OY40" s="76"/>
      <c r="OZ40" s="76"/>
      <c r="PA40" s="76"/>
      <c r="PB40" s="76"/>
      <c r="PC40" s="76"/>
      <c r="PD40" s="76"/>
      <c r="PE40" s="76"/>
      <c r="PF40" s="76"/>
      <c r="PG40" s="76"/>
      <c r="PH40" s="76"/>
      <c r="PI40" s="76"/>
      <c r="PJ40" s="76"/>
      <c r="PK40" s="76"/>
      <c r="PL40" s="76"/>
      <c r="PM40" s="76"/>
      <c r="PN40" s="76"/>
      <c r="PO40" s="76"/>
      <c r="PP40" s="76"/>
      <c r="PQ40" s="76"/>
      <c r="PR40" s="76"/>
      <c r="PS40" s="76"/>
      <c r="PT40" s="76"/>
      <c r="PU40" s="76"/>
      <c r="PV40" s="76"/>
      <c r="PW40" s="76"/>
      <c r="PX40" s="76"/>
      <c r="PY40" s="76"/>
      <c r="PZ40" s="76"/>
      <c r="QA40" s="76"/>
      <c r="QB40" s="76"/>
      <c r="QC40" s="76"/>
      <c r="QD40" s="76"/>
      <c r="QE40" s="76"/>
      <c r="QF40" s="76"/>
      <c r="QG40" s="76"/>
      <c r="QH40" s="76"/>
      <c r="QI40" s="76"/>
      <c r="QJ40" s="76"/>
      <c r="QK40" s="76"/>
      <c r="QL40" s="76"/>
      <c r="QM40" s="76"/>
      <c r="QN40" s="76"/>
      <c r="QO40" s="76"/>
      <c r="QP40" s="76"/>
      <c r="QQ40" s="76"/>
      <c r="QR40" s="76"/>
      <c r="QS40" s="76"/>
      <c r="QT40" s="76"/>
      <c r="QU40" s="76"/>
      <c r="QV40" s="76"/>
      <c r="QW40" s="76"/>
      <c r="QX40" s="76"/>
      <c r="QY40" s="76"/>
      <c r="QZ40" s="76"/>
      <c r="RA40" s="76"/>
      <c r="RB40" s="76"/>
      <c r="RC40" s="76"/>
      <c r="RD40" s="76"/>
      <c r="RE40" s="76"/>
      <c r="RF40" s="76"/>
      <c r="RG40" s="76"/>
      <c r="RH40" s="76"/>
      <c r="RI40" s="76"/>
      <c r="RJ40" s="76"/>
      <c r="RK40" s="76"/>
      <c r="RL40" s="76"/>
      <c r="RM40" s="76"/>
      <c r="RN40" s="76"/>
      <c r="RO40" s="76"/>
      <c r="RP40" s="76"/>
      <c r="RQ40" s="76"/>
      <c r="RR40" s="76"/>
      <c r="RS40" s="76"/>
      <c r="RT40" s="76"/>
      <c r="RU40" s="76"/>
      <c r="RV40" s="76"/>
      <c r="RW40" s="76"/>
      <c r="RX40" s="76"/>
      <c r="RY40" s="76"/>
      <c r="RZ40" s="76"/>
      <c r="SA40" s="76"/>
      <c r="SB40" s="76"/>
      <c r="SC40" s="76"/>
      <c r="SD40" s="76"/>
      <c r="SE40" s="76"/>
      <c r="SF40" s="76"/>
      <c r="SG40" s="76"/>
      <c r="SH40" s="76"/>
      <c r="SI40" s="76"/>
      <c r="SJ40" s="76"/>
      <c r="SK40" s="76"/>
      <c r="SL40" s="76"/>
      <c r="SM40" s="76"/>
      <c r="SN40" s="76"/>
      <c r="SO40" s="76"/>
      <c r="SP40" s="76"/>
      <c r="SQ40" s="76"/>
      <c r="SR40" s="76"/>
      <c r="SS40" s="76"/>
      <c r="ST40" s="76"/>
      <c r="SU40" s="76"/>
      <c r="SV40" s="76"/>
      <c r="SW40" s="76"/>
      <c r="SX40" s="76"/>
      <c r="SY40" s="76"/>
      <c r="SZ40" s="76"/>
      <c r="TA40" s="76"/>
      <c r="TB40" s="76"/>
      <c r="TC40" s="76"/>
      <c r="TD40" s="76"/>
      <c r="TE40" s="76"/>
      <c r="TF40" s="76"/>
      <c r="TG40" s="76"/>
      <c r="TH40" s="76"/>
      <c r="TI40" s="76"/>
      <c r="TJ40" s="76"/>
      <c r="TK40" s="76"/>
      <c r="TL40" s="76"/>
      <c r="TM40" s="76"/>
      <c r="TN40" s="76"/>
      <c r="TO40" s="76"/>
      <c r="TP40" s="76"/>
      <c r="TQ40" s="76"/>
      <c r="TR40" s="76"/>
      <c r="TS40" s="76"/>
      <c r="TT40" s="76"/>
      <c r="TU40" s="76"/>
      <c r="TV40" s="76"/>
      <c r="TW40" s="76"/>
      <c r="TX40" s="76"/>
      <c r="TY40" s="76"/>
      <c r="TZ40" s="76"/>
      <c r="UA40" s="76"/>
      <c r="UB40" s="76"/>
      <c r="UC40" s="76"/>
      <c r="UD40" s="76"/>
      <c r="UE40" s="76"/>
      <c r="UF40" s="76"/>
      <c r="UG40" s="76"/>
      <c r="UH40" s="76"/>
      <c r="UI40" s="76"/>
      <c r="UJ40" s="76"/>
      <c r="UK40" s="76"/>
      <c r="UL40" s="76"/>
      <c r="UM40" s="76"/>
      <c r="UN40" s="76"/>
      <c r="UO40" s="76"/>
      <c r="UP40" s="76"/>
      <c r="UQ40" s="76"/>
      <c r="UR40" s="76"/>
      <c r="US40" s="76"/>
      <c r="UT40" s="76"/>
      <c r="UU40" s="76"/>
      <c r="UV40" s="76"/>
      <c r="UW40" s="76"/>
      <c r="UX40" s="76"/>
      <c r="UY40" s="76"/>
      <c r="UZ40" s="76"/>
      <c r="VA40" s="76"/>
      <c r="VB40" s="76"/>
      <c r="VC40" s="76"/>
      <c r="VD40" s="76"/>
      <c r="VE40" s="76"/>
      <c r="VF40" s="76"/>
      <c r="VG40" s="76"/>
      <c r="VH40" s="76"/>
      <c r="VI40" s="76"/>
      <c r="VJ40" s="76"/>
      <c r="VK40" s="76"/>
      <c r="VL40" s="76"/>
      <c r="VM40" s="76"/>
      <c r="VN40" s="76"/>
      <c r="VO40" s="76"/>
      <c r="VP40" s="76"/>
      <c r="VQ40" s="76"/>
      <c r="VR40" s="76"/>
      <c r="VS40" s="76"/>
      <c r="VT40" s="76"/>
      <c r="VU40" s="76"/>
      <c r="VV40" s="76"/>
      <c r="VW40" s="76"/>
      <c r="VX40" s="76"/>
      <c r="VY40" s="76"/>
      <c r="VZ40" s="76"/>
      <c r="WA40" s="76"/>
      <c r="WB40" s="76"/>
      <c r="WC40" s="76"/>
      <c r="WD40" s="76"/>
      <c r="WE40" s="76"/>
      <c r="WF40" s="76"/>
      <c r="WG40" s="76"/>
      <c r="WH40" s="76"/>
      <c r="WI40" s="76"/>
      <c r="WJ40" s="76"/>
      <c r="WK40" s="76"/>
      <c r="WL40" s="76"/>
      <c r="WM40" s="76"/>
      <c r="WN40" s="76"/>
      <c r="WO40" s="76"/>
      <c r="WP40" s="76"/>
      <c r="WQ40" s="76"/>
      <c r="WR40" s="76"/>
      <c r="WS40" s="76"/>
      <c r="WT40" s="76"/>
      <c r="WU40" s="76"/>
      <c r="WV40" s="76"/>
      <c r="WW40" s="76"/>
      <c r="WX40" s="76"/>
      <c r="WY40" s="76"/>
      <c r="WZ40" s="76"/>
      <c r="XA40" s="76"/>
      <c r="XB40" s="76"/>
      <c r="XC40" s="76"/>
      <c r="XD40" s="76"/>
      <c r="XE40" s="76"/>
      <c r="XF40" s="76"/>
      <c r="XG40" s="76"/>
      <c r="XH40" s="76"/>
      <c r="XI40" s="76"/>
      <c r="XJ40" s="76"/>
      <c r="XK40" s="76"/>
      <c r="XL40" s="76"/>
      <c r="XM40" s="76"/>
      <c r="XN40" s="76"/>
      <c r="XO40" s="76"/>
      <c r="XP40" s="76"/>
      <c r="XQ40" s="76"/>
      <c r="XR40" s="76"/>
      <c r="XS40" s="76"/>
      <c r="XT40" s="76"/>
      <c r="XU40" s="76"/>
      <c r="XV40" s="76"/>
      <c r="XW40" s="76"/>
      <c r="XX40" s="76"/>
      <c r="XY40" s="76"/>
      <c r="XZ40" s="76"/>
      <c r="YA40" s="76"/>
      <c r="YB40" s="76"/>
      <c r="YC40" s="76"/>
      <c r="YD40" s="76"/>
      <c r="YE40" s="76"/>
      <c r="YF40" s="76"/>
      <c r="YG40" s="76"/>
      <c r="YH40" s="76"/>
      <c r="YI40" s="76"/>
      <c r="YJ40" s="76"/>
      <c r="YK40" s="76"/>
      <c r="YL40" s="76"/>
      <c r="YM40" s="76"/>
      <c r="YN40" s="76"/>
      <c r="YO40" s="76"/>
      <c r="YP40" s="76"/>
      <c r="YQ40" s="76"/>
      <c r="YR40" s="76"/>
      <c r="YS40" s="76"/>
      <c r="YT40" s="76"/>
      <c r="YU40" s="76"/>
      <c r="YV40" s="76"/>
      <c r="YW40" s="76"/>
      <c r="YX40" s="76"/>
      <c r="YY40" s="76"/>
      <c r="YZ40" s="76"/>
      <c r="ZA40" s="76"/>
      <c r="ZB40" s="76"/>
      <c r="ZC40" s="76"/>
      <c r="ZD40" s="76"/>
      <c r="ZE40" s="76"/>
      <c r="ZF40" s="76"/>
      <c r="ZG40" s="76"/>
      <c r="ZH40" s="76"/>
      <c r="ZI40" s="76"/>
      <c r="ZJ40" s="76"/>
      <c r="ZK40" s="76"/>
      <c r="ZL40" s="76"/>
      <c r="ZM40" s="76"/>
      <c r="ZN40" s="76"/>
      <c r="ZO40" s="76"/>
      <c r="ZP40" s="76"/>
      <c r="ZQ40" s="76"/>
      <c r="ZR40" s="76"/>
      <c r="ZS40" s="76"/>
      <c r="ZT40" s="76"/>
      <c r="ZU40" s="76"/>
      <c r="ZV40" s="76"/>
      <c r="ZW40" s="76"/>
      <c r="ZX40" s="76"/>
      <c r="ZY40" s="76"/>
      <c r="ZZ40" s="76"/>
      <c r="AAA40" s="76"/>
      <c r="AAB40" s="76"/>
      <c r="AAC40" s="76"/>
      <c r="AAD40" s="76"/>
      <c r="AAE40" s="76"/>
      <c r="AAF40" s="76"/>
      <c r="AAG40" s="76"/>
      <c r="AAH40" s="76"/>
      <c r="AAI40" s="76"/>
      <c r="AAJ40" s="76"/>
      <c r="AAK40" s="76"/>
      <c r="AAL40" s="76"/>
      <c r="AAM40" s="76"/>
      <c r="AAN40" s="76"/>
      <c r="AAO40" s="76"/>
      <c r="AAP40" s="76"/>
      <c r="AAQ40" s="76"/>
      <c r="AAR40" s="76"/>
      <c r="AAS40" s="76"/>
      <c r="AAT40" s="76"/>
      <c r="AAU40" s="76"/>
      <c r="AAV40" s="76"/>
      <c r="AAW40" s="76"/>
      <c r="AAX40" s="76"/>
      <c r="AAY40" s="76"/>
      <c r="AAZ40" s="76"/>
      <c r="ABA40" s="76"/>
      <c r="ABB40" s="76"/>
      <c r="ABC40" s="76"/>
      <c r="ABD40" s="76"/>
      <c r="ABE40" s="76"/>
      <c r="ABF40" s="76"/>
      <c r="ABG40" s="76"/>
      <c r="ABH40" s="76"/>
      <c r="ABI40" s="76"/>
      <c r="ABJ40" s="76"/>
      <c r="ABK40" s="76"/>
      <c r="ABL40" s="76"/>
      <c r="ABM40" s="76"/>
      <c r="ABN40" s="76"/>
      <c r="ABO40" s="76"/>
      <c r="ABP40" s="76"/>
      <c r="ABQ40" s="76"/>
      <c r="ABR40" s="76"/>
      <c r="ABS40" s="76"/>
      <c r="ABT40" s="76"/>
      <c r="ABU40" s="76"/>
      <c r="ABV40" s="76"/>
      <c r="ABW40" s="76"/>
      <c r="ABX40" s="76"/>
      <c r="ABY40" s="76"/>
      <c r="ABZ40" s="76"/>
      <c r="ACA40" s="76"/>
      <c r="ACB40" s="76"/>
      <c r="ACC40" s="76"/>
      <c r="ACD40" s="76"/>
      <c r="ACE40" s="76"/>
      <c r="ACF40" s="76"/>
      <c r="ACG40" s="76"/>
      <c r="ACH40" s="76"/>
      <c r="ACI40" s="76"/>
      <c r="ACJ40" s="76"/>
      <c r="ACK40" s="76"/>
      <c r="ACL40" s="76"/>
      <c r="ACM40" s="76"/>
      <c r="ACN40" s="76"/>
      <c r="ACO40" s="76"/>
      <c r="ACP40" s="76"/>
      <c r="ACQ40" s="76"/>
      <c r="ACR40" s="76"/>
      <c r="ACS40" s="76"/>
      <c r="ACT40" s="76"/>
      <c r="ACU40" s="76"/>
      <c r="ACV40" s="76"/>
      <c r="ACW40" s="76"/>
      <c r="ACX40" s="76"/>
      <c r="ACY40" s="76"/>
      <c r="ACZ40" s="76"/>
      <c r="ADA40" s="76"/>
      <c r="ADB40" s="76"/>
      <c r="ADC40" s="76"/>
      <c r="ADD40" s="76"/>
      <c r="ADE40" s="76"/>
      <c r="ADF40" s="76"/>
      <c r="ADG40" s="76"/>
      <c r="ADH40" s="76"/>
      <c r="ADI40" s="76"/>
      <c r="ADJ40" s="76"/>
      <c r="ADK40" s="76"/>
      <c r="ADL40" s="76"/>
      <c r="ADM40" s="76"/>
      <c r="ADN40" s="76"/>
      <c r="ADO40" s="76"/>
      <c r="ADP40" s="76"/>
      <c r="ADQ40" s="76"/>
      <c r="ADR40" s="76"/>
      <c r="ADS40" s="76"/>
      <c r="ADT40" s="76"/>
      <c r="ADU40" s="76"/>
      <c r="ADV40" s="76"/>
      <c r="ADW40" s="76"/>
      <c r="ADX40" s="76"/>
      <c r="ADY40" s="76"/>
      <c r="ADZ40" s="76"/>
      <c r="AEA40" s="76"/>
      <c r="AEB40" s="76"/>
      <c r="AEC40" s="76"/>
      <c r="AED40" s="76"/>
      <c r="AEE40" s="76"/>
      <c r="AEF40" s="76"/>
      <c r="AEG40" s="76"/>
      <c r="AEH40" s="76"/>
      <c r="AEI40" s="76"/>
      <c r="AEJ40" s="76"/>
      <c r="AEK40" s="76"/>
      <c r="AEL40" s="76"/>
      <c r="AEM40" s="76"/>
      <c r="AEN40" s="76"/>
      <c r="AEO40" s="76"/>
      <c r="AEP40" s="76"/>
      <c r="AEQ40" s="76"/>
      <c r="AER40" s="76"/>
      <c r="AES40" s="76"/>
      <c r="AET40" s="76"/>
      <c r="AEU40" s="76"/>
      <c r="AEV40" s="76"/>
      <c r="AEW40" s="76"/>
      <c r="AEX40" s="76"/>
      <c r="AEY40" s="76"/>
      <c r="AEZ40" s="76"/>
      <c r="AFA40" s="76"/>
      <c r="AFB40" s="76"/>
      <c r="AFC40" s="76"/>
      <c r="AFD40" s="76"/>
      <c r="AFE40" s="76"/>
      <c r="AFF40" s="76"/>
      <c r="AFG40" s="76"/>
      <c r="AFH40" s="76"/>
      <c r="AFI40" s="76"/>
      <c r="AFJ40" s="76"/>
      <c r="AFK40" s="76"/>
      <c r="AFL40" s="76"/>
      <c r="AFM40" s="76"/>
      <c r="AFN40" s="76"/>
      <c r="AFO40" s="76"/>
      <c r="AFP40" s="76"/>
      <c r="AFQ40" s="76"/>
      <c r="AFR40" s="76"/>
      <c r="AFS40" s="76"/>
      <c r="AFT40" s="76"/>
      <c r="AFU40" s="76"/>
      <c r="AFV40" s="76"/>
      <c r="AFW40" s="76"/>
      <c r="AFX40" s="76"/>
      <c r="AFY40" s="76"/>
      <c r="AFZ40" s="76"/>
      <c r="AGA40" s="76"/>
      <c r="AGB40" s="76"/>
      <c r="AGC40" s="76"/>
      <c r="AGD40" s="76"/>
      <c r="AGE40" s="76"/>
      <c r="AGF40" s="76"/>
      <c r="AGG40" s="76"/>
      <c r="AGH40" s="76"/>
      <c r="AGI40" s="76"/>
      <c r="AGJ40" s="76"/>
      <c r="AGK40" s="76"/>
      <c r="AGL40" s="76"/>
      <c r="AGM40" s="76"/>
      <c r="AGN40" s="76"/>
      <c r="AGO40" s="76"/>
      <c r="AGP40" s="76"/>
      <c r="AGQ40" s="76"/>
      <c r="AGR40" s="76"/>
      <c r="AGS40" s="76"/>
      <c r="AGT40" s="76"/>
      <c r="AGU40" s="76"/>
      <c r="AGV40" s="76"/>
      <c r="AGW40" s="76"/>
      <c r="AGX40" s="76"/>
      <c r="AGY40" s="76"/>
      <c r="AGZ40" s="76"/>
      <c r="AHA40" s="76"/>
      <c r="AHB40" s="76"/>
      <c r="AHC40" s="76"/>
      <c r="AHD40" s="76"/>
      <c r="AHE40" s="76"/>
      <c r="AHF40" s="76"/>
      <c r="AHG40" s="76"/>
      <c r="AHH40" s="76"/>
      <c r="AHI40" s="76"/>
      <c r="AHJ40" s="76"/>
      <c r="AHK40" s="76"/>
      <c r="AHL40" s="76"/>
      <c r="AHM40" s="76"/>
      <c r="AHN40" s="76"/>
      <c r="AHO40" s="76"/>
      <c r="AHP40" s="76"/>
      <c r="AHQ40" s="76"/>
      <c r="AHR40" s="76"/>
      <c r="AHS40" s="76"/>
      <c r="AHT40" s="76"/>
      <c r="AHU40" s="76"/>
      <c r="AHV40" s="76"/>
      <c r="AHW40" s="76"/>
      <c r="AHX40" s="76"/>
      <c r="AHY40" s="76"/>
      <c r="AHZ40" s="76"/>
      <c r="AIA40" s="76"/>
      <c r="AIB40" s="76"/>
      <c r="AIC40" s="76"/>
      <c r="AID40" s="76"/>
      <c r="AIE40" s="76"/>
      <c r="AIF40" s="76"/>
      <c r="AIG40" s="76"/>
      <c r="AIH40" s="76"/>
      <c r="AII40" s="76"/>
      <c r="AIJ40" s="76"/>
      <c r="AIK40" s="76"/>
      <c r="AIL40" s="76"/>
      <c r="AIM40" s="76"/>
      <c r="AIN40" s="76"/>
      <c r="AIO40" s="76"/>
      <c r="AIP40" s="76"/>
      <c r="AIQ40" s="76"/>
      <c r="AIR40" s="76"/>
      <c r="AIS40" s="76"/>
      <c r="AIT40" s="76"/>
      <c r="AIU40" s="76"/>
      <c r="AIV40" s="76"/>
      <c r="AIW40" s="76"/>
      <c r="AIX40" s="76"/>
      <c r="AIY40" s="76"/>
      <c r="AIZ40" s="76"/>
      <c r="AJA40" s="76"/>
      <c r="AJB40" s="76"/>
      <c r="AJC40" s="76"/>
      <c r="AJD40" s="76"/>
      <c r="AJE40" s="76"/>
      <c r="AJF40" s="76"/>
      <c r="AJG40" s="76"/>
      <c r="AJH40" s="76"/>
      <c r="AJI40" s="76"/>
      <c r="AJJ40" s="76"/>
      <c r="AJK40" s="76"/>
      <c r="AJL40" s="76"/>
      <c r="AJM40" s="76"/>
      <c r="AJN40" s="76"/>
      <c r="AJO40" s="76"/>
      <c r="AJP40" s="76"/>
      <c r="AJQ40" s="76"/>
      <c r="AJR40" s="76"/>
      <c r="AJS40" s="76"/>
      <c r="AJT40" s="76"/>
      <c r="AJU40" s="76"/>
      <c r="AJV40" s="76"/>
      <c r="AJW40" s="76"/>
      <c r="AJX40" s="76"/>
      <c r="AJY40" s="76"/>
      <c r="AJZ40" s="76"/>
      <c r="AKA40" s="76"/>
      <c r="AKB40" s="76"/>
      <c r="AKC40" s="76"/>
      <c r="AKD40" s="76"/>
      <c r="AKE40" s="76"/>
      <c r="AKF40" s="76"/>
      <c r="AKG40" s="76"/>
      <c r="AKH40" s="76"/>
      <c r="AKI40" s="76"/>
      <c r="AKJ40" s="76"/>
      <c r="AKK40" s="76"/>
      <c r="AKL40" s="76"/>
      <c r="AKM40" s="76"/>
      <c r="AKN40" s="76"/>
      <c r="AKO40" s="76"/>
      <c r="AKP40" s="76"/>
      <c r="AKQ40" s="76"/>
      <c r="AKR40" s="76"/>
      <c r="AKS40" s="76"/>
      <c r="AKT40" s="76"/>
      <c r="AKU40" s="76"/>
      <c r="AKV40" s="76"/>
      <c r="AKW40" s="76"/>
      <c r="AKX40" s="76"/>
      <c r="AKY40" s="76"/>
      <c r="AKZ40" s="76"/>
      <c r="ALA40" s="76"/>
      <c r="ALB40" s="76"/>
      <c r="ALC40" s="76"/>
      <c r="ALD40" s="76"/>
      <c r="ALE40" s="76"/>
      <c r="ALF40" s="76"/>
      <c r="ALG40" s="76"/>
      <c r="ALH40" s="76"/>
      <c r="ALI40" s="76"/>
      <c r="ALJ40" s="76"/>
      <c r="ALK40" s="76"/>
      <c r="ALL40" s="76"/>
      <c r="ALM40" s="76"/>
      <c r="ALN40" s="76"/>
      <c r="ALO40" s="76"/>
      <c r="ALP40" s="76"/>
      <c r="ALQ40" s="76"/>
      <c r="ALR40" s="76"/>
      <c r="ALS40" s="76"/>
      <c r="ALT40" s="76"/>
      <c r="ALU40" s="76"/>
      <c r="ALV40" s="76"/>
      <c r="ALW40" s="76"/>
      <c r="ALX40" s="76"/>
      <c r="ALY40" s="76"/>
      <c r="ALZ40" s="76"/>
      <c r="AMA40" s="76"/>
      <c r="AMB40" s="76"/>
      <c r="AMC40" s="76"/>
      <c r="AMD40" s="76"/>
      <c r="AME40" s="76"/>
      <c r="AMF40" s="76"/>
      <c r="AMG40" s="76"/>
      <c r="AMH40" s="76"/>
      <c r="AMI40" s="76"/>
      <c r="AMJ40" s="76"/>
    </row>
    <row r="41" spans="1:1024" ht="13.5">
      <c r="A41" s="128"/>
      <c r="B41" s="129">
        <v>3234</v>
      </c>
      <c r="C41" s="130" t="s">
        <v>98</v>
      </c>
      <c r="D41" s="131">
        <v>30000</v>
      </c>
      <c r="E41" s="131">
        <v>4648.24</v>
      </c>
      <c r="F41" s="132">
        <f t="shared" si="1"/>
        <v>0.15494133333333332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  <c r="NO41" s="76"/>
      <c r="NP41" s="76"/>
      <c r="NQ41" s="76"/>
      <c r="NR41" s="76"/>
      <c r="NS41" s="76"/>
      <c r="NT41" s="76"/>
      <c r="NU41" s="76"/>
      <c r="NV41" s="76"/>
      <c r="NW41" s="76"/>
      <c r="NX41" s="76"/>
      <c r="NY41" s="76"/>
      <c r="NZ41" s="76"/>
      <c r="OA41" s="76"/>
      <c r="OB41" s="76"/>
      <c r="OC41" s="76"/>
      <c r="OD41" s="76"/>
      <c r="OE41" s="76"/>
      <c r="OF41" s="76"/>
      <c r="OG41" s="76"/>
      <c r="OH41" s="76"/>
      <c r="OI41" s="76"/>
      <c r="OJ41" s="76"/>
      <c r="OK41" s="76"/>
      <c r="OL41" s="76"/>
      <c r="OM41" s="76"/>
      <c r="ON41" s="76"/>
      <c r="OO41" s="76"/>
      <c r="OP41" s="76"/>
      <c r="OQ41" s="76"/>
      <c r="OR41" s="76"/>
      <c r="OS41" s="76"/>
      <c r="OT41" s="76"/>
      <c r="OU41" s="76"/>
      <c r="OV41" s="76"/>
      <c r="OW41" s="76"/>
      <c r="OX41" s="76"/>
      <c r="OY41" s="76"/>
      <c r="OZ41" s="76"/>
      <c r="PA41" s="76"/>
      <c r="PB41" s="76"/>
      <c r="PC41" s="76"/>
      <c r="PD41" s="76"/>
      <c r="PE41" s="76"/>
      <c r="PF41" s="76"/>
      <c r="PG41" s="76"/>
      <c r="PH41" s="76"/>
      <c r="PI41" s="76"/>
      <c r="PJ41" s="76"/>
      <c r="PK41" s="76"/>
      <c r="PL41" s="76"/>
      <c r="PM41" s="76"/>
      <c r="PN41" s="76"/>
      <c r="PO41" s="76"/>
      <c r="PP41" s="76"/>
      <c r="PQ41" s="76"/>
      <c r="PR41" s="76"/>
      <c r="PS41" s="76"/>
      <c r="PT41" s="76"/>
      <c r="PU41" s="76"/>
      <c r="PV41" s="76"/>
      <c r="PW41" s="76"/>
      <c r="PX41" s="76"/>
      <c r="PY41" s="76"/>
      <c r="PZ41" s="76"/>
      <c r="QA41" s="76"/>
      <c r="QB41" s="76"/>
      <c r="QC41" s="76"/>
      <c r="QD41" s="76"/>
      <c r="QE41" s="76"/>
      <c r="QF41" s="76"/>
      <c r="QG41" s="76"/>
      <c r="QH41" s="76"/>
      <c r="QI41" s="76"/>
      <c r="QJ41" s="76"/>
      <c r="QK41" s="76"/>
      <c r="QL41" s="76"/>
      <c r="QM41" s="76"/>
      <c r="QN41" s="76"/>
      <c r="QO41" s="76"/>
      <c r="QP41" s="76"/>
      <c r="QQ41" s="76"/>
      <c r="QR41" s="76"/>
      <c r="QS41" s="76"/>
      <c r="QT41" s="76"/>
      <c r="QU41" s="76"/>
      <c r="QV41" s="76"/>
      <c r="QW41" s="76"/>
      <c r="QX41" s="76"/>
      <c r="QY41" s="76"/>
      <c r="QZ41" s="76"/>
      <c r="RA41" s="76"/>
      <c r="RB41" s="76"/>
      <c r="RC41" s="76"/>
      <c r="RD41" s="76"/>
      <c r="RE41" s="76"/>
      <c r="RF41" s="76"/>
      <c r="RG41" s="76"/>
      <c r="RH41" s="76"/>
      <c r="RI41" s="76"/>
      <c r="RJ41" s="76"/>
      <c r="RK41" s="76"/>
      <c r="RL41" s="76"/>
      <c r="RM41" s="76"/>
      <c r="RN41" s="76"/>
      <c r="RO41" s="76"/>
      <c r="RP41" s="76"/>
      <c r="RQ41" s="76"/>
      <c r="RR41" s="76"/>
      <c r="RS41" s="76"/>
      <c r="RT41" s="76"/>
      <c r="RU41" s="76"/>
      <c r="RV41" s="76"/>
      <c r="RW41" s="76"/>
      <c r="RX41" s="76"/>
      <c r="RY41" s="76"/>
      <c r="RZ41" s="76"/>
      <c r="SA41" s="76"/>
      <c r="SB41" s="76"/>
      <c r="SC41" s="76"/>
      <c r="SD41" s="76"/>
      <c r="SE41" s="76"/>
      <c r="SF41" s="76"/>
      <c r="SG41" s="76"/>
      <c r="SH41" s="76"/>
      <c r="SI41" s="76"/>
      <c r="SJ41" s="76"/>
      <c r="SK41" s="76"/>
      <c r="SL41" s="76"/>
      <c r="SM41" s="76"/>
      <c r="SN41" s="76"/>
      <c r="SO41" s="76"/>
      <c r="SP41" s="76"/>
      <c r="SQ41" s="76"/>
      <c r="SR41" s="76"/>
      <c r="SS41" s="76"/>
      <c r="ST41" s="76"/>
      <c r="SU41" s="76"/>
      <c r="SV41" s="76"/>
      <c r="SW41" s="76"/>
      <c r="SX41" s="76"/>
      <c r="SY41" s="76"/>
      <c r="SZ41" s="76"/>
      <c r="TA41" s="76"/>
      <c r="TB41" s="76"/>
      <c r="TC41" s="76"/>
      <c r="TD41" s="76"/>
      <c r="TE41" s="76"/>
      <c r="TF41" s="76"/>
      <c r="TG41" s="76"/>
      <c r="TH41" s="76"/>
      <c r="TI41" s="76"/>
      <c r="TJ41" s="76"/>
      <c r="TK41" s="76"/>
      <c r="TL41" s="76"/>
      <c r="TM41" s="76"/>
      <c r="TN41" s="76"/>
      <c r="TO41" s="76"/>
      <c r="TP41" s="76"/>
      <c r="TQ41" s="76"/>
      <c r="TR41" s="76"/>
      <c r="TS41" s="76"/>
      <c r="TT41" s="76"/>
      <c r="TU41" s="76"/>
      <c r="TV41" s="76"/>
      <c r="TW41" s="76"/>
      <c r="TX41" s="76"/>
      <c r="TY41" s="76"/>
      <c r="TZ41" s="76"/>
      <c r="UA41" s="76"/>
      <c r="UB41" s="76"/>
      <c r="UC41" s="76"/>
      <c r="UD41" s="76"/>
      <c r="UE41" s="76"/>
      <c r="UF41" s="76"/>
      <c r="UG41" s="76"/>
      <c r="UH41" s="76"/>
      <c r="UI41" s="76"/>
      <c r="UJ41" s="76"/>
      <c r="UK41" s="76"/>
      <c r="UL41" s="76"/>
      <c r="UM41" s="76"/>
      <c r="UN41" s="76"/>
      <c r="UO41" s="76"/>
      <c r="UP41" s="76"/>
      <c r="UQ41" s="76"/>
      <c r="UR41" s="76"/>
      <c r="US41" s="76"/>
      <c r="UT41" s="76"/>
      <c r="UU41" s="76"/>
      <c r="UV41" s="76"/>
      <c r="UW41" s="76"/>
      <c r="UX41" s="76"/>
      <c r="UY41" s="76"/>
      <c r="UZ41" s="76"/>
      <c r="VA41" s="76"/>
      <c r="VB41" s="76"/>
      <c r="VC41" s="76"/>
      <c r="VD41" s="76"/>
      <c r="VE41" s="76"/>
      <c r="VF41" s="76"/>
      <c r="VG41" s="76"/>
      <c r="VH41" s="76"/>
      <c r="VI41" s="76"/>
      <c r="VJ41" s="76"/>
      <c r="VK41" s="76"/>
      <c r="VL41" s="76"/>
      <c r="VM41" s="76"/>
      <c r="VN41" s="76"/>
      <c r="VO41" s="76"/>
      <c r="VP41" s="76"/>
      <c r="VQ41" s="76"/>
      <c r="VR41" s="76"/>
      <c r="VS41" s="76"/>
      <c r="VT41" s="76"/>
      <c r="VU41" s="76"/>
      <c r="VV41" s="76"/>
      <c r="VW41" s="76"/>
      <c r="VX41" s="76"/>
      <c r="VY41" s="76"/>
      <c r="VZ41" s="76"/>
      <c r="WA41" s="76"/>
      <c r="WB41" s="76"/>
      <c r="WC41" s="76"/>
      <c r="WD41" s="76"/>
      <c r="WE41" s="76"/>
      <c r="WF41" s="76"/>
      <c r="WG41" s="76"/>
      <c r="WH41" s="76"/>
      <c r="WI41" s="76"/>
      <c r="WJ41" s="76"/>
      <c r="WK41" s="76"/>
      <c r="WL41" s="76"/>
      <c r="WM41" s="76"/>
      <c r="WN41" s="76"/>
      <c r="WO41" s="76"/>
      <c r="WP41" s="76"/>
      <c r="WQ41" s="76"/>
      <c r="WR41" s="76"/>
      <c r="WS41" s="76"/>
      <c r="WT41" s="76"/>
      <c r="WU41" s="76"/>
      <c r="WV41" s="76"/>
      <c r="WW41" s="76"/>
      <c r="WX41" s="76"/>
      <c r="WY41" s="76"/>
      <c r="WZ41" s="76"/>
      <c r="XA41" s="76"/>
      <c r="XB41" s="76"/>
      <c r="XC41" s="76"/>
      <c r="XD41" s="76"/>
      <c r="XE41" s="76"/>
      <c r="XF41" s="76"/>
      <c r="XG41" s="76"/>
      <c r="XH41" s="76"/>
      <c r="XI41" s="76"/>
      <c r="XJ41" s="76"/>
      <c r="XK41" s="76"/>
      <c r="XL41" s="76"/>
      <c r="XM41" s="76"/>
      <c r="XN41" s="76"/>
      <c r="XO41" s="76"/>
      <c r="XP41" s="76"/>
      <c r="XQ41" s="76"/>
      <c r="XR41" s="76"/>
      <c r="XS41" s="76"/>
      <c r="XT41" s="76"/>
      <c r="XU41" s="76"/>
      <c r="XV41" s="76"/>
      <c r="XW41" s="76"/>
      <c r="XX41" s="76"/>
      <c r="XY41" s="76"/>
      <c r="XZ41" s="76"/>
      <c r="YA41" s="76"/>
      <c r="YB41" s="76"/>
      <c r="YC41" s="76"/>
      <c r="YD41" s="76"/>
      <c r="YE41" s="76"/>
      <c r="YF41" s="76"/>
      <c r="YG41" s="76"/>
      <c r="YH41" s="76"/>
      <c r="YI41" s="76"/>
      <c r="YJ41" s="76"/>
      <c r="YK41" s="76"/>
      <c r="YL41" s="76"/>
      <c r="YM41" s="76"/>
      <c r="YN41" s="76"/>
      <c r="YO41" s="76"/>
      <c r="YP41" s="76"/>
      <c r="YQ41" s="76"/>
      <c r="YR41" s="76"/>
      <c r="YS41" s="76"/>
      <c r="YT41" s="76"/>
      <c r="YU41" s="76"/>
      <c r="YV41" s="76"/>
      <c r="YW41" s="76"/>
      <c r="YX41" s="76"/>
      <c r="YY41" s="76"/>
      <c r="YZ41" s="76"/>
      <c r="ZA41" s="76"/>
      <c r="ZB41" s="76"/>
      <c r="ZC41" s="76"/>
      <c r="ZD41" s="76"/>
      <c r="ZE41" s="76"/>
      <c r="ZF41" s="76"/>
      <c r="ZG41" s="76"/>
      <c r="ZH41" s="76"/>
      <c r="ZI41" s="76"/>
      <c r="ZJ41" s="76"/>
      <c r="ZK41" s="76"/>
      <c r="ZL41" s="76"/>
      <c r="ZM41" s="76"/>
      <c r="ZN41" s="76"/>
      <c r="ZO41" s="76"/>
      <c r="ZP41" s="76"/>
      <c r="ZQ41" s="76"/>
      <c r="ZR41" s="76"/>
      <c r="ZS41" s="76"/>
      <c r="ZT41" s="76"/>
      <c r="ZU41" s="76"/>
      <c r="ZV41" s="76"/>
      <c r="ZW41" s="76"/>
      <c r="ZX41" s="76"/>
      <c r="ZY41" s="76"/>
      <c r="ZZ41" s="76"/>
      <c r="AAA41" s="76"/>
      <c r="AAB41" s="76"/>
      <c r="AAC41" s="76"/>
      <c r="AAD41" s="76"/>
      <c r="AAE41" s="76"/>
      <c r="AAF41" s="76"/>
      <c r="AAG41" s="76"/>
      <c r="AAH41" s="76"/>
      <c r="AAI41" s="76"/>
      <c r="AAJ41" s="76"/>
      <c r="AAK41" s="76"/>
      <c r="AAL41" s="76"/>
      <c r="AAM41" s="76"/>
      <c r="AAN41" s="76"/>
      <c r="AAO41" s="76"/>
      <c r="AAP41" s="76"/>
      <c r="AAQ41" s="76"/>
      <c r="AAR41" s="76"/>
      <c r="AAS41" s="76"/>
      <c r="AAT41" s="76"/>
      <c r="AAU41" s="76"/>
      <c r="AAV41" s="76"/>
      <c r="AAW41" s="76"/>
      <c r="AAX41" s="76"/>
      <c r="AAY41" s="76"/>
      <c r="AAZ41" s="76"/>
      <c r="ABA41" s="76"/>
      <c r="ABB41" s="76"/>
      <c r="ABC41" s="76"/>
      <c r="ABD41" s="76"/>
      <c r="ABE41" s="76"/>
      <c r="ABF41" s="76"/>
      <c r="ABG41" s="76"/>
      <c r="ABH41" s="76"/>
      <c r="ABI41" s="76"/>
      <c r="ABJ41" s="76"/>
      <c r="ABK41" s="76"/>
      <c r="ABL41" s="76"/>
      <c r="ABM41" s="76"/>
      <c r="ABN41" s="76"/>
      <c r="ABO41" s="76"/>
      <c r="ABP41" s="76"/>
      <c r="ABQ41" s="76"/>
      <c r="ABR41" s="76"/>
      <c r="ABS41" s="76"/>
      <c r="ABT41" s="76"/>
      <c r="ABU41" s="76"/>
      <c r="ABV41" s="76"/>
      <c r="ABW41" s="76"/>
      <c r="ABX41" s="76"/>
      <c r="ABY41" s="76"/>
      <c r="ABZ41" s="76"/>
      <c r="ACA41" s="76"/>
      <c r="ACB41" s="76"/>
      <c r="ACC41" s="76"/>
      <c r="ACD41" s="76"/>
      <c r="ACE41" s="76"/>
      <c r="ACF41" s="76"/>
      <c r="ACG41" s="76"/>
      <c r="ACH41" s="76"/>
      <c r="ACI41" s="76"/>
      <c r="ACJ41" s="76"/>
      <c r="ACK41" s="76"/>
      <c r="ACL41" s="76"/>
      <c r="ACM41" s="76"/>
      <c r="ACN41" s="76"/>
      <c r="ACO41" s="76"/>
      <c r="ACP41" s="76"/>
      <c r="ACQ41" s="76"/>
      <c r="ACR41" s="76"/>
      <c r="ACS41" s="76"/>
      <c r="ACT41" s="76"/>
      <c r="ACU41" s="76"/>
      <c r="ACV41" s="76"/>
      <c r="ACW41" s="76"/>
      <c r="ACX41" s="76"/>
      <c r="ACY41" s="76"/>
      <c r="ACZ41" s="76"/>
      <c r="ADA41" s="76"/>
      <c r="ADB41" s="76"/>
      <c r="ADC41" s="76"/>
      <c r="ADD41" s="76"/>
      <c r="ADE41" s="76"/>
      <c r="ADF41" s="76"/>
      <c r="ADG41" s="76"/>
      <c r="ADH41" s="76"/>
      <c r="ADI41" s="76"/>
      <c r="ADJ41" s="76"/>
      <c r="ADK41" s="76"/>
      <c r="ADL41" s="76"/>
      <c r="ADM41" s="76"/>
      <c r="ADN41" s="76"/>
      <c r="ADO41" s="76"/>
      <c r="ADP41" s="76"/>
      <c r="ADQ41" s="76"/>
      <c r="ADR41" s="76"/>
      <c r="ADS41" s="76"/>
      <c r="ADT41" s="76"/>
      <c r="ADU41" s="76"/>
      <c r="ADV41" s="76"/>
      <c r="ADW41" s="76"/>
      <c r="ADX41" s="76"/>
      <c r="ADY41" s="76"/>
      <c r="ADZ41" s="76"/>
      <c r="AEA41" s="76"/>
      <c r="AEB41" s="76"/>
      <c r="AEC41" s="76"/>
      <c r="AED41" s="76"/>
      <c r="AEE41" s="76"/>
      <c r="AEF41" s="76"/>
      <c r="AEG41" s="76"/>
      <c r="AEH41" s="76"/>
      <c r="AEI41" s="76"/>
      <c r="AEJ41" s="76"/>
      <c r="AEK41" s="76"/>
      <c r="AEL41" s="76"/>
      <c r="AEM41" s="76"/>
      <c r="AEN41" s="76"/>
      <c r="AEO41" s="76"/>
      <c r="AEP41" s="76"/>
      <c r="AEQ41" s="76"/>
      <c r="AER41" s="76"/>
      <c r="AES41" s="76"/>
      <c r="AET41" s="76"/>
      <c r="AEU41" s="76"/>
      <c r="AEV41" s="76"/>
      <c r="AEW41" s="76"/>
      <c r="AEX41" s="76"/>
      <c r="AEY41" s="76"/>
      <c r="AEZ41" s="76"/>
      <c r="AFA41" s="76"/>
      <c r="AFB41" s="76"/>
      <c r="AFC41" s="76"/>
      <c r="AFD41" s="76"/>
      <c r="AFE41" s="76"/>
      <c r="AFF41" s="76"/>
      <c r="AFG41" s="76"/>
      <c r="AFH41" s="76"/>
      <c r="AFI41" s="76"/>
      <c r="AFJ41" s="76"/>
      <c r="AFK41" s="76"/>
      <c r="AFL41" s="76"/>
      <c r="AFM41" s="76"/>
      <c r="AFN41" s="76"/>
      <c r="AFO41" s="76"/>
      <c r="AFP41" s="76"/>
      <c r="AFQ41" s="76"/>
      <c r="AFR41" s="76"/>
      <c r="AFS41" s="76"/>
      <c r="AFT41" s="76"/>
      <c r="AFU41" s="76"/>
      <c r="AFV41" s="76"/>
      <c r="AFW41" s="76"/>
      <c r="AFX41" s="76"/>
      <c r="AFY41" s="76"/>
      <c r="AFZ41" s="76"/>
      <c r="AGA41" s="76"/>
      <c r="AGB41" s="76"/>
      <c r="AGC41" s="76"/>
      <c r="AGD41" s="76"/>
      <c r="AGE41" s="76"/>
      <c r="AGF41" s="76"/>
      <c r="AGG41" s="76"/>
      <c r="AGH41" s="76"/>
      <c r="AGI41" s="76"/>
      <c r="AGJ41" s="76"/>
      <c r="AGK41" s="76"/>
      <c r="AGL41" s="76"/>
      <c r="AGM41" s="76"/>
      <c r="AGN41" s="76"/>
      <c r="AGO41" s="76"/>
      <c r="AGP41" s="76"/>
      <c r="AGQ41" s="76"/>
      <c r="AGR41" s="76"/>
      <c r="AGS41" s="76"/>
      <c r="AGT41" s="76"/>
      <c r="AGU41" s="76"/>
      <c r="AGV41" s="76"/>
      <c r="AGW41" s="76"/>
      <c r="AGX41" s="76"/>
      <c r="AGY41" s="76"/>
      <c r="AGZ41" s="76"/>
      <c r="AHA41" s="76"/>
      <c r="AHB41" s="76"/>
      <c r="AHC41" s="76"/>
      <c r="AHD41" s="76"/>
      <c r="AHE41" s="76"/>
      <c r="AHF41" s="76"/>
      <c r="AHG41" s="76"/>
      <c r="AHH41" s="76"/>
      <c r="AHI41" s="76"/>
      <c r="AHJ41" s="76"/>
      <c r="AHK41" s="76"/>
      <c r="AHL41" s="76"/>
      <c r="AHM41" s="76"/>
      <c r="AHN41" s="76"/>
      <c r="AHO41" s="76"/>
      <c r="AHP41" s="76"/>
      <c r="AHQ41" s="76"/>
      <c r="AHR41" s="76"/>
      <c r="AHS41" s="76"/>
      <c r="AHT41" s="76"/>
      <c r="AHU41" s="76"/>
      <c r="AHV41" s="76"/>
      <c r="AHW41" s="76"/>
      <c r="AHX41" s="76"/>
      <c r="AHY41" s="76"/>
      <c r="AHZ41" s="76"/>
      <c r="AIA41" s="76"/>
      <c r="AIB41" s="76"/>
      <c r="AIC41" s="76"/>
      <c r="AID41" s="76"/>
      <c r="AIE41" s="76"/>
      <c r="AIF41" s="76"/>
      <c r="AIG41" s="76"/>
      <c r="AIH41" s="76"/>
      <c r="AII41" s="76"/>
      <c r="AIJ41" s="76"/>
      <c r="AIK41" s="76"/>
      <c r="AIL41" s="76"/>
      <c r="AIM41" s="76"/>
      <c r="AIN41" s="76"/>
      <c r="AIO41" s="76"/>
      <c r="AIP41" s="76"/>
      <c r="AIQ41" s="76"/>
      <c r="AIR41" s="76"/>
      <c r="AIS41" s="76"/>
      <c r="AIT41" s="76"/>
      <c r="AIU41" s="76"/>
      <c r="AIV41" s="76"/>
      <c r="AIW41" s="76"/>
      <c r="AIX41" s="76"/>
      <c r="AIY41" s="76"/>
      <c r="AIZ41" s="76"/>
      <c r="AJA41" s="76"/>
      <c r="AJB41" s="76"/>
      <c r="AJC41" s="76"/>
      <c r="AJD41" s="76"/>
      <c r="AJE41" s="76"/>
      <c r="AJF41" s="76"/>
      <c r="AJG41" s="76"/>
      <c r="AJH41" s="76"/>
      <c r="AJI41" s="76"/>
      <c r="AJJ41" s="76"/>
      <c r="AJK41" s="76"/>
      <c r="AJL41" s="76"/>
      <c r="AJM41" s="76"/>
      <c r="AJN41" s="76"/>
      <c r="AJO41" s="76"/>
      <c r="AJP41" s="76"/>
      <c r="AJQ41" s="76"/>
      <c r="AJR41" s="76"/>
      <c r="AJS41" s="76"/>
      <c r="AJT41" s="76"/>
      <c r="AJU41" s="76"/>
      <c r="AJV41" s="76"/>
      <c r="AJW41" s="76"/>
      <c r="AJX41" s="76"/>
      <c r="AJY41" s="76"/>
      <c r="AJZ41" s="76"/>
      <c r="AKA41" s="76"/>
      <c r="AKB41" s="76"/>
      <c r="AKC41" s="76"/>
      <c r="AKD41" s="76"/>
      <c r="AKE41" s="76"/>
      <c r="AKF41" s="76"/>
      <c r="AKG41" s="76"/>
      <c r="AKH41" s="76"/>
      <c r="AKI41" s="76"/>
      <c r="AKJ41" s="76"/>
      <c r="AKK41" s="76"/>
      <c r="AKL41" s="76"/>
      <c r="AKM41" s="76"/>
      <c r="AKN41" s="76"/>
      <c r="AKO41" s="76"/>
      <c r="AKP41" s="76"/>
      <c r="AKQ41" s="76"/>
      <c r="AKR41" s="76"/>
      <c r="AKS41" s="76"/>
      <c r="AKT41" s="76"/>
      <c r="AKU41" s="76"/>
      <c r="AKV41" s="76"/>
      <c r="AKW41" s="76"/>
      <c r="AKX41" s="76"/>
      <c r="AKY41" s="76"/>
      <c r="AKZ41" s="76"/>
      <c r="ALA41" s="76"/>
      <c r="ALB41" s="76"/>
      <c r="ALC41" s="76"/>
      <c r="ALD41" s="76"/>
      <c r="ALE41" s="76"/>
      <c r="ALF41" s="76"/>
      <c r="ALG41" s="76"/>
      <c r="ALH41" s="76"/>
      <c r="ALI41" s="76"/>
      <c r="ALJ41" s="76"/>
      <c r="ALK41" s="76"/>
      <c r="ALL41" s="76"/>
      <c r="ALM41" s="76"/>
      <c r="ALN41" s="76"/>
      <c r="ALO41" s="76"/>
      <c r="ALP41" s="76"/>
      <c r="ALQ41" s="76"/>
      <c r="ALR41" s="76"/>
      <c r="ALS41" s="76"/>
      <c r="ALT41" s="76"/>
      <c r="ALU41" s="76"/>
      <c r="ALV41" s="76"/>
      <c r="ALW41" s="76"/>
      <c r="ALX41" s="76"/>
      <c r="ALY41" s="76"/>
      <c r="ALZ41" s="76"/>
      <c r="AMA41" s="76"/>
      <c r="AMB41" s="76"/>
      <c r="AMC41" s="76"/>
      <c r="AMD41" s="76"/>
      <c r="AME41" s="76"/>
      <c r="AMF41" s="76"/>
      <c r="AMG41" s="76"/>
      <c r="AMH41" s="76"/>
      <c r="AMI41" s="76"/>
      <c r="AMJ41" s="76"/>
    </row>
    <row r="42" spans="1:1024" ht="13.5">
      <c r="A42" s="128"/>
      <c r="B42" s="129">
        <v>3235</v>
      </c>
      <c r="C42" s="130" t="s">
        <v>102</v>
      </c>
      <c r="D42" s="131">
        <v>3000</v>
      </c>
      <c r="E42" s="131">
        <v>0</v>
      </c>
      <c r="F42" s="132">
        <f t="shared" si="1"/>
        <v>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  <c r="NO42" s="76"/>
      <c r="NP42" s="76"/>
      <c r="NQ42" s="76"/>
      <c r="NR42" s="76"/>
      <c r="NS42" s="76"/>
      <c r="NT42" s="76"/>
      <c r="NU42" s="76"/>
      <c r="NV42" s="76"/>
      <c r="NW42" s="76"/>
      <c r="NX42" s="76"/>
      <c r="NY42" s="76"/>
      <c r="NZ42" s="76"/>
      <c r="OA42" s="76"/>
      <c r="OB42" s="76"/>
      <c r="OC42" s="76"/>
      <c r="OD42" s="76"/>
      <c r="OE42" s="76"/>
      <c r="OF42" s="76"/>
      <c r="OG42" s="76"/>
      <c r="OH42" s="76"/>
      <c r="OI42" s="76"/>
      <c r="OJ42" s="76"/>
      <c r="OK42" s="76"/>
      <c r="OL42" s="76"/>
      <c r="OM42" s="76"/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6"/>
      <c r="PA42" s="76"/>
      <c r="PB42" s="76"/>
      <c r="PC42" s="76"/>
      <c r="PD42" s="76"/>
      <c r="PE42" s="76"/>
      <c r="PF42" s="76"/>
      <c r="PG42" s="76"/>
      <c r="PH42" s="76"/>
      <c r="PI42" s="76"/>
      <c r="PJ42" s="76"/>
      <c r="PK42" s="76"/>
      <c r="PL42" s="76"/>
      <c r="PM42" s="76"/>
      <c r="PN42" s="76"/>
      <c r="PO42" s="76"/>
      <c r="PP42" s="76"/>
      <c r="PQ42" s="76"/>
      <c r="PR42" s="76"/>
      <c r="PS42" s="76"/>
      <c r="PT42" s="76"/>
      <c r="PU42" s="76"/>
      <c r="PV42" s="76"/>
      <c r="PW42" s="76"/>
      <c r="PX42" s="76"/>
      <c r="PY42" s="76"/>
      <c r="PZ42" s="76"/>
      <c r="QA42" s="76"/>
      <c r="QB42" s="76"/>
      <c r="QC42" s="76"/>
      <c r="QD42" s="76"/>
      <c r="QE42" s="76"/>
      <c r="QF42" s="76"/>
      <c r="QG42" s="76"/>
      <c r="QH42" s="76"/>
      <c r="QI42" s="76"/>
      <c r="QJ42" s="76"/>
      <c r="QK42" s="76"/>
      <c r="QL42" s="76"/>
      <c r="QM42" s="76"/>
      <c r="QN42" s="76"/>
      <c r="QO42" s="76"/>
      <c r="QP42" s="76"/>
      <c r="QQ42" s="76"/>
      <c r="QR42" s="76"/>
      <c r="QS42" s="76"/>
      <c r="QT42" s="76"/>
      <c r="QU42" s="76"/>
      <c r="QV42" s="76"/>
      <c r="QW42" s="76"/>
      <c r="QX42" s="76"/>
      <c r="QY42" s="76"/>
      <c r="QZ42" s="76"/>
      <c r="RA42" s="76"/>
      <c r="RB42" s="76"/>
      <c r="RC42" s="76"/>
      <c r="RD42" s="76"/>
      <c r="RE42" s="76"/>
      <c r="RF42" s="76"/>
      <c r="RG42" s="76"/>
      <c r="RH42" s="76"/>
      <c r="RI42" s="76"/>
      <c r="RJ42" s="76"/>
      <c r="RK42" s="76"/>
      <c r="RL42" s="76"/>
      <c r="RM42" s="76"/>
      <c r="RN42" s="76"/>
      <c r="RO42" s="76"/>
      <c r="RP42" s="76"/>
      <c r="RQ42" s="76"/>
      <c r="RR42" s="76"/>
      <c r="RS42" s="76"/>
      <c r="RT42" s="76"/>
      <c r="RU42" s="76"/>
      <c r="RV42" s="76"/>
      <c r="RW42" s="76"/>
      <c r="RX42" s="76"/>
      <c r="RY42" s="76"/>
      <c r="RZ42" s="76"/>
      <c r="SA42" s="76"/>
      <c r="SB42" s="76"/>
      <c r="SC42" s="76"/>
      <c r="SD42" s="76"/>
      <c r="SE42" s="76"/>
      <c r="SF42" s="76"/>
      <c r="SG42" s="76"/>
      <c r="SH42" s="76"/>
      <c r="SI42" s="76"/>
      <c r="SJ42" s="76"/>
      <c r="SK42" s="76"/>
      <c r="SL42" s="76"/>
      <c r="SM42" s="76"/>
      <c r="SN42" s="76"/>
      <c r="SO42" s="76"/>
      <c r="SP42" s="76"/>
      <c r="SQ42" s="76"/>
      <c r="SR42" s="76"/>
      <c r="SS42" s="76"/>
      <c r="ST42" s="76"/>
      <c r="SU42" s="76"/>
      <c r="SV42" s="76"/>
      <c r="SW42" s="76"/>
      <c r="SX42" s="76"/>
      <c r="SY42" s="76"/>
      <c r="SZ42" s="76"/>
      <c r="TA42" s="76"/>
      <c r="TB42" s="76"/>
      <c r="TC42" s="76"/>
      <c r="TD42" s="76"/>
      <c r="TE42" s="76"/>
      <c r="TF42" s="76"/>
      <c r="TG42" s="76"/>
      <c r="TH42" s="76"/>
      <c r="TI42" s="76"/>
      <c r="TJ42" s="76"/>
      <c r="TK42" s="76"/>
      <c r="TL42" s="76"/>
      <c r="TM42" s="76"/>
      <c r="TN42" s="76"/>
      <c r="TO42" s="76"/>
      <c r="TP42" s="76"/>
      <c r="TQ42" s="76"/>
      <c r="TR42" s="76"/>
      <c r="TS42" s="76"/>
      <c r="TT42" s="76"/>
      <c r="TU42" s="76"/>
      <c r="TV42" s="76"/>
      <c r="TW42" s="76"/>
      <c r="TX42" s="76"/>
      <c r="TY42" s="76"/>
      <c r="TZ42" s="76"/>
      <c r="UA42" s="76"/>
      <c r="UB42" s="76"/>
      <c r="UC42" s="76"/>
      <c r="UD42" s="76"/>
      <c r="UE42" s="76"/>
      <c r="UF42" s="76"/>
      <c r="UG42" s="76"/>
      <c r="UH42" s="76"/>
      <c r="UI42" s="76"/>
      <c r="UJ42" s="76"/>
      <c r="UK42" s="76"/>
      <c r="UL42" s="76"/>
      <c r="UM42" s="76"/>
      <c r="UN42" s="76"/>
      <c r="UO42" s="76"/>
      <c r="UP42" s="76"/>
      <c r="UQ42" s="76"/>
      <c r="UR42" s="76"/>
      <c r="US42" s="76"/>
      <c r="UT42" s="76"/>
      <c r="UU42" s="76"/>
      <c r="UV42" s="76"/>
      <c r="UW42" s="76"/>
      <c r="UX42" s="76"/>
      <c r="UY42" s="76"/>
      <c r="UZ42" s="76"/>
      <c r="VA42" s="76"/>
      <c r="VB42" s="76"/>
      <c r="VC42" s="76"/>
      <c r="VD42" s="76"/>
      <c r="VE42" s="76"/>
      <c r="VF42" s="76"/>
      <c r="VG42" s="76"/>
      <c r="VH42" s="76"/>
      <c r="VI42" s="76"/>
      <c r="VJ42" s="76"/>
      <c r="VK42" s="76"/>
      <c r="VL42" s="76"/>
      <c r="VM42" s="76"/>
      <c r="VN42" s="76"/>
      <c r="VO42" s="76"/>
      <c r="VP42" s="76"/>
      <c r="VQ42" s="76"/>
      <c r="VR42" s="76"/>
      <c r="VS42" s="76"/>
      <c r="VT42" s="76"/>
      <c r="VU42" s="76"/>
      <c r="VV42" s="76"/>
      <c r="VW42" s="76"/>
      <c r="VX42" s="76"/>
      <c r="VY42" s="76"/>
      <c r="VZ42" s="76"/>
      <c r="WA42" s="76"/>
      <c r="WB42" s="76"/>
      <c r="WC42" s="76"/>
      <c r="WD42" s="76"/>
      <c r="WE42" s="76"/>
      <c r="WF42" s="76"/>
      <c r="WG42" s="76"/>
      <c r="WH42" s="76"/>
      <c r="WI42" s="76"/>
      <c r="WJ42" s="76"/>
      <c r="WK42" s="76"/>
      <c r="WL42" s="76"/>
      <c r="WM42" s="76"/>
      <c r="WN42" s="76"/>
      <c r="WO42" s="76"/>
      <c r="WP42" s="76"/>
      <c r="WQ42" s="76"/>
      <c r="WR42" s="76"/>
      <c r="WS42" s="76"/>
      <c r="WT42" s="76"/>
      <c r="WU42" s="76"/>
      <c r="WV42" s="76"/>
      <c r="WW42" s="76"/>
      <c r="WX42" s="76"/>
      <c r="WY42" s="76"/>
      <c r="WZ42" s="76"/>
      <c r="XA42" s="76"/>
      <c r="XB42" s="76"/>
      <c r="XC42" s="76"/>
      <c r="XD42" s="76"/>
      <c r="XE42" s="76"/>
      <c r="XF42" s="76"/>
      <c r="XG42" s="76"/>
      <c r="XH42" s="76"/>
      <c r="XI42" s="76"/>
      <c r="XJ42" s="76"/>
      <c r="XK42" s="76"/>
      <c r="XL42" s="76"/>
      <c r="XM42" s="76"/>
      <c r="XN42" s="76"/>
      <c r="XO42" s="76"/>
      <c r="XP42" s="76"/>
      <c r="XQ42" s="76"/>
      <c r="XR42" s="76"/>
      <c r="XS42" s="76"/>
      <c r="XT42" s="76"/>
      <c r="XU42" s="76"/>
      <c r="XV42" s="76"/>
      <c r="XW42" s="76"/>
      <c r="XX42" s="76"/>
      <c r="XY42" s="76"/>
      <c r="XZ42" s="76"/>
      <c r="YA42" s="76"/>
      <c r="YB42" s="76"/>
      <c r="YC42" s="76"/>
      <c r="YD42" s="76"/>
      <c r="YE42" s="76"/>
      <c r="YF42" s="76"/>
      <c r="YG42" s="76"/>
      <c r="YH42" s="76"/>
      <c r="YI42" s="76"/>
      <c r="YJ42" s="76"/>
      <c r="YK42" s="76"/>
      <c r="YL42" s="76"/>
      <c r="YM42" s="76"/>
      <c r="YN42" s="76"/>
      <c r="YO42" s="76"/>
      <c r="YP42" s="76"/>
      <c r="YQ42" s="76"/>
      <c r="YR42" s="76"/>
      <c r="YS42" s="76"/>
      <c r="YT42" s="76"/>
      <c r="YU42" s="76"/>
      <c r="YV42" s="76"/>
      <c r="YW42" s="76"/>
      <c r="YX42" s="76"/>
      <c r="YY42" s="76"/>
      <c r="YZ42" s="76"/>
      <c r="ZA42" s="76"/>
      <c r="ZB42" s="76"/>
      <c r="ZC42" s="76"/>
      <c r="ZD42" s="76"/>
      <c r="ZE42" s="76"/>
      <c r="ZF42" s="76"/>
      <c r="ZG42" s="76"/>
      <c r="ZH42" s="76"/>
      <c r="ZI42" s="76"/>
      <c r="ZJ42" s="76"/>
      <c r="ZK42" s="76"/>
      <c r="ZL42" s="76"/>
      <c r="ZM42" s="76"/>
      <c r="ZN42" s="76"/>
      <c r="ZO42" s="76"/>
      <c r="ZP42" s="76"/>
      <c r="ZQ42" s="76"/>
      <c r="ZR42" s="76"/>
      <c r="ZS42" s="76"/>
      <c r="ZT42" s="76"/>
      <c r="ZU42" s="76"/>
      <c r="ZV42" s="76"/>
      <c r="ZW42" s="76"/>
      <c r="ZX42" s="76"/>
      <c r="ZY42" s="76"/>
      <c r="ZZ42" s="76"/>
      <c r="AAA42" s="76"/>
      <c r="AAB42" s="76"/>
      <c r="AAC42" s="76"/>
      <c r="AAD42" s="76"/>
      <c r="AAE42" s="76"/>
      <c r="AAF42" s="76"/>
      <c r="AAG42" s="76"/>
      <c r="AAH42" s="76"/>
      <c r="AAI42" s="76"/>
      <c r="AAJ42" s="76"/>
      <c r="AAK42" s="76"/>
      <c r="AAL42" s="76"/>
      <c r="AAM42" s="76"/>
      <c r="AAN42" s="76"/>
      <c r="AAO42" s="76"/>
      <c r="AAP42" s="76"/>
      <c r="AAQ42" s="76"/>
      <c r="AAR42" s="76"/>
      <c r="AAS42" s="76"/>
      <c r="AAT42" s="76"/>
      <c r="AAU42" s="76"/>
      <c r="AAV42" s="76"/>
      <c r="AAW42" s="76"/>
      <c r="AAX42" s="76"/>
      <c r="AAY42" s="76"/>
      <c r="AAZ42" s="76"/>
      <c r="ABA42" s="76"/>
      <c r="ABB42" s="76"/>
      <c r="ABC42" s="76"/>
      <c r="ABD42" s="76"/>
      <c r="ABE42" s="76"/>
      <c r="ABF42" s="76"/>
      <c r="ABG42" s="76"/>
      <c r="ABH42" s="76"/>
      <c r="ABI42" s="76"/>
      <c r="ABJ42" s="76"/>
      <c r="ABK42" s="76"/>
      <c r="ABL42" s="76"/>
      <c r="ABM42" s="76"/>
      <c r="ABN42" s="76"/>
      <c r="ABO42" s="76"/>
      <c r="ABP42" s="76"/>
      <c r="ABQ42" s="76"/>
      <c r="ABR42" s="76"/>
      <c r="ABS42" s="76"/>
      <c r="ABT42" s="76"/>
      <c r="ABU42" s="76"/>
      <c r="ABV42" s="76"/>
      <c r="ABW42" s="76"/>
      <c r="ABX42" s="76"/>
      <c r="ABY42" s="76"/>
      <c r="ABZ42" s="76"/>
      <c r="ACA42" s="76"/>
      <c r="ACB42" s="76"/>
      <c r="ACC42" s="76"/>
      <c r="ACD42" s="76"/>
      <c r="ACE42" s="76"/>
      <c r="ACF42" s="76"/>
      <c r="ACG42" s="76"/>
      <c r="ACH42" s="76"/>
      <c r="ACI42" s="76"/>
      <c r="ACJ42" s="76"/>
      <c r="ACK42" s="76"/>
      <c r="ACL42" s="76"/>
      <c r="ACM42" s="76"/>
      <c r="ACN42" s="76"/>
      <c r="ACO42" s="76"/>
      <c r="ACP42" s="76"/>
      <c r="ACQ42" s="76"/>
      <c r="ACR42" s="76"/>
      <c r="ACS42" s="76"/>
      <c r="ACT42" s="76"/>
      <c r="ACU42" s="76"/>
      <c r="ACV42" s="76"/>
      <c r="ACW42" s="76"/>
      <c r="ACX42" s="76"/>
      <c r="ACY42" s="76"/>
      <c r="ACZ42" s="76"/>
      <c r="ADA42" s="76"/>
      <c r="ADB42" s="76"/>
      <c r="ADC42" s="76"/>
      <c r="ADD42" s="76"/>
      <c r="ADE42" s="76"/>
      <c r="ADF42" s="76"/>
      <c r="ADG42" s="76"/>
      <c r="ADH42" s="76"/>
      <c r="ADI42" s="76"/>
      <c r="ADJ42" s="76"/>
      <c r="ADK42" s="76"/>
      <c r="ADL42" s="76"/>
      <c r="ADM42" s="76"/>
      <c r="ADN42" s="76"/>
      <c r="ADO42" s="76"/>
      <c r="ADP42" s="76"/>
      <c r="ADQ42" s="76"/>
      <c r="ADR42" s="76"/>
      <c r="ADS42" s="76"/>
      <c r="ADT42" s="76"/>
      <c r="ADU42" s="76"/>
      <c r="ADV42" s="76"/>
      <c r="ADW42" s="76"/>
      <c r="ADX42" s="76"/>
      <c r="ADY42" s="76"/>
      <c r="ADZ42" s="76"/>
      <c r="AEA42" s="76"/>
      <c r="AEB42" s="76"/>
      <c r="AEC42" s="76"/>
      <c r="AED42" s="76"/>
      <c r="AEE42" s="76"/>
      <c r="AEF42" s="76"/>
      <c r="AEG42" s="76"/>
      <c r="AEH42" s="76"/>
      <c r="AEI42" s="76"/>
      <c r="AEJ42" s="76"/>
      <c r="AEK42" s="76"/>
      <c r="AEL42" s="76"/>
      <c r="AEM42" s="76"/>
      <c r="AEN42" s="76"/>
      <c r="AEO42" s="76"/>
      <c r="AEP42" s="76"/>
      <c r="AEQ42" s="76"/>
      <c r="AER42" s="76"/>
      <c r="AES42" s="76"/>
      <c r="AET42" s="76"/>
      <c r="AEU42" s="76"/>
      <c r="AEV42" s="76"/>
      <c r="AEW42" s="76"/>
      <c r="AEX42" s="76"/>
      <c r="AEY42" s="76"/>
      <c r="AEZ42" s="76"/>
      <c r="AFA42" s="76"/>
      <c r="AFB42" s="76"/>
      <c r="AFC42" s="76"/>
      <c r="AFD42" s="76"/>
      <c r="AFE42" s="76"/>
      <c r="AFF42" s="76"/>
      <c r="AFG42" s="76"/>
      <c r="AFH42" s="76"/>
      <c r="AFI42" s="76"/>
      <c r="AFJ42" s="76"/>
      <c r="AFK42" s="76"/>
      <c r="AFL42" s="76"/>
      <c r="AFM42" s="76"/>
      <c r="AFN42" s="76"/>
      <c r="AFO42" s="76"/>
      <c r="AFP42" s="76"/>
      <c r="AFQ42" s="76"/>
      <c r="AFR42" s="76"/>
      <c r="AFS42" s="76"/>
      <c r="AFT42" s="76"/>
      <c r="AFU42" s="76"/>
      <c r="AFV42" s="76"/>
      <c r="AFW42" s="76"/>
      <c r="AFX42" s="76"/>
      <c r="AFY42" s="76"/>
      <c r="AFZ42" s="76"/>
      <c r="AGA42" s="76"/>
      <c r="AGB42" s="76"/>
      <c r="AGC42" s="76"/>
      <c r="AGD42" s="76"/>
      <c r="AGE42" s="76"/>
      <c r="AGF42" s="76"/>
      <c r="AGG42" s="76"/>
      <c r="AGH42" s="76"/>
      <c r="AGI42" s="76"/>
      <c r="AGJ42" s="76"/>
      <c r="AGK42" s="76"/>
      <c r="AGL42" s="76"/>
      <c r="AGM42" s="76"/>
      <c r="AGN42" s="76"/>
      <c r="AGO42" s="76"/>
      <c r="AGP42" s="76"/>
      <c r="AGQ42" s="76"/>
      <c r="AGR42" s="76"/>
      <c r="AGS42" s="76"/>
      <c r="AGT42" s="76"/>
      <c r="AGU42" s="76"/>
      <c r="AGV42" s="76"/>
      <c r="AGW42" s="76"/>
      <c r="AGX42" s="76"/>
      <c r="AGY42" s="76"/>
      <c r="AGZ42" s="76"/>
      <c r="AHA42" s="76"/>
      <c r="AHB42" s="76"/>
      <c r="AHC42" s="76"/>
      <c r="AHD42" s="76"/>
      <c r="AHE42" s="76"/>
      <c r="AHF42" s="76"/>
      <c r="AHG42" s="76"/>
      <c r="AHH42" s="76"/>
      <c r="AHI42" s="76"/>
      <c r="AHJ42" s="76"/>
      <c r="AHK42" s="76"/>
      <c r="AHL42" s="76"/>
      <c r="AHM42" s="76"/>
      <c r="AHN42" s="76"/>
      <c r="AHO42" s="76"/>
      <c r="AHP42" s="76"/>
      <c r="AHQ42" s="76"/>
      <c r="AHR42" s="76"/>
      <c r="AHS42" s="76"/>
      <c r="AHT42" s="76"/>
      <c r="AHU42" s="76"/>
      <c r="AHV42" s="76"/>
      <c r="AHW42" s="76"/>
      <c r="AHX42" s="76"/>
      <c r="AHY42" s="76"/>
      <c r="AHZ42" s="76"/>
      <c r="AIA42" s="76"/>
      <c r="AIB42" s="76"/>
      <c r="AIC42" s="76"/>
      <c r="AID42" s="76"/>
      <c r="AIE42" s="76"/>
      <c r="AIF42" s="76"/>
      <c r="AIG42" s="76"/>
      <c r="AIH42" s="76"/>
      <c r="AII42" s="76"/>
      <c r="AIJ42" s="76"/>
      <c r="AIK42" s="76"/>
      <c r="AIL42" s="76"/>
      <c r="AIM42" s="76"/>
      <c r="AIN42" s="76"/>
      <c r="AIO42" s="76"/>
      <c r="AIP42" s="76"/>
      <c r="AIQ42" s="76"/>
      <c r="AIR42" s="76"/>
      <c r="AIS42" s="76"/>
      <c r="AIT42" s="76"/>
      <c r="AIU42" s="76"/>
      <c r="AIV42" s="76"/>
      <c r="AIW42" s="76"/>
      <c r="AIX42" s="76"/>
      <c r="AIY42" s="76"/>
      <c r="AIZ42" s="76"/>
      <c r="AJA42" s="76"/>
      <c r="AJB42" s="76"/>
      <c r="AJC42" s="76"/>
      <c r="AJD42" s="76"/>
      <c r="AJE42" s="76"/>
      <c r="AJF42" s="76"/>
      <c r="AJG42" s="76"/>
      <c r="AJH42" s="76"/>
      <c r="AJI42" s="76"/>
      <c r="AJJ42" s="76"/>
      <c r="AJK42" s="76"/>
      <c r="AJL42" s="76"/>
      <c r="AJM42" s="76"/>
      <c r="AJN42" s="76"/>
      <c r="AJO42" s="76"/>
      <c r="AJP42" s="76"/>
      <c r="AJQ42" s="76"/>
      <c r="AJR42" s="76"/>
      <c r="AJS42" s="76"/>
      <c r="AJT42" s="76"/>
      <c r="AJU42" s="76"/>
      <c r="AJV42" s="76"/>
      <c r="AJW42" s="76"/>
      <c r="AJX42" s="76"/>
      <c r="AJY42" s="76"/>
      <c r="AJZ42" s="76"/>
      <c r="AKA42" s="76"/>
      <c r="AKB42" s="76"/>
      <c r="AKC42" s="76"/>
      <c r="AKD42" s="76"/>
      <c r="AKE42" s="76"/>
      <c r="AKF42" s="76"/>
      <c r="AKG42" s="76"/>
      <c r="AKH42" s="76"/>
      <c r="AKI42" s="76"/>
      <c r="AKJ42" s="76"/>
      <c r="AKK42" s="76"/>
      <c r="AKL42" s="76"/>
      <c r="AKM42" s="76"/>
      <c r="AKN42" s="76"/>
      <c r="AKO42" s="76"/>
      <c r="AKP42" s="76"/>
      <c r="AKQ42" s="76"/>
      <c r="AKR42" s="76"/>
      <c r="AKS42" s="76"/>
      <c r="AKT42" s="76"/>
      <c r="AKU42" s="76"/>
      <c r="AKV42" s="76"/>
      <c r="AKW42" s="76"/>
      <c r="AKX42" s="76"/>
      <c r="AKY42" s="76"/>
      <c r="AKZ42" s="76"/>
      <c r="ALA42" s="76"/>
      <c r="ALB42" s="76"/>
      <c r="ALC42" s="76"/>
      <c r="ALD42" s="76"/>
      <c r="ALE42" s="76"/>
      <c r="ALF42" s="76"/>
      <c r="ALG42" s="76"/>
      <c r="ALH42" s="76"/>
      <c r="ALI42" s="76"/>
      <c r="ALJ42" s="76"/>
      <c r="ALK42" s="76"/>
      <c r="ALL42" s="76"/>
      <c r="ALM42" s="76"/>
      <c r="ALN42" s="76"/>
      <c r="ALO42" s="76"/>
      <c r="ALP42" s="76"/>
      <c r="ALQ42" s="76"/>
      <c r="ALR42" s="76"/>
      <c r="ALS42" s="76"/>
      <c r="ALT42" s="76"/>
      <c r="ALU42" s="76"/>
      <c r="ALV42" s="76"/>
      <c r="ALW42" s="76"/>
      <c r="ALX42" s="76"/>
      <c r="ALY42" s="76"/>
      <c r="ALZ42" s="76"/>
      <c r="AMA42" s="76"/>
      <c r="AMB42" s="76"/>
      <c r="AMC42" s="76"/>
      <c r="AMD42" s="76"/>
      <c r="AME42" s="76"/>
      <c r="AMF42" s="76"/>
      <c r="AMG42" s="76"/>
      <c r="AMH42" s="76"/>
      <c r="AMI42" s="76"/>
      <c r="AMJ42" s="76"/>
    </row>
    <row r="43" spans="1:1024" ht="13.5">
      <c r="A43" s="128"/>
      <c r="B43" s="129">
        <v>3236</v>
      </c>
      <c r="C43" s="130" t="s">
        <v>106</v>
      </c>
      <c r="D43" s="131">
        <v>2000</v>
      </c>
      <c r="E43" s="131">
        <v>6675</v>
      </c>
      <c r="F43" s="132">
        <f t="shared" si="1"/>
        <v>3.3374999999999999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/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/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6"/>
      <c r="PB43" s="76"/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/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/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/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6"/>
      <c r="RB43" s="76"/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/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/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/>
      <c r="SN43" s="76"/>
      <c r="SO43" s="76"/>
      <c r="SP43" s="76"/>
      <c r="SQ43" s="76"/>
      <c r="SR43" s="76"/>
      <c r="SS43" s="76"/>
      <c r="ST43" s="76"/>
      <c r="SU43" s="76"/>
      <c r="SV43" s="76"/>
      <c r="SW43" s="76"/>
      <c r="SX43" s="76"/>
      <c r="SY43" s="76"/>
      <c r="SZ43" s="76"/>
      <c r="TA43" s="76"/>
      <c r="TB43" s="76"/>
      <c r="TC43" s="76"/>
      <c r="TD43" s="76"/>
      <c r="TE43" s="76"/>
      <c r="TF43" s="76"/>
      <c r="TG43" s="76"/>
      <c r="TH43" s="76"/>
      <c r="TI43" s="76"/>
      <c r="TJ43" s="76"/>
      <c r="TK43" s="76"/>
      <c r="TL43" s="76"/>
      <c r="TM43" s="76"/>
      <c r="TN43" s="76"/>
      <c r="TO43" s="76"/>
      <c r="TP43" s="76"/>
      <c r="TQ43" s="76"/>
      <c r="TR43" s="76"/>
      <c r="TS43" s="76"/>
      <c r="TT43" s="76"/>
      <c r="TU43" s="76"/>
      <c r="TV43" s="76"/>
      <c r="TW43" s="76"/>
      <c r="TX43" s="76"/>
      <c r="TY43" s="76"/>
      <c r="TZ43" s="76"/>
      <c r="UA43" s="76"/>
      <c r="UB43" s="76"/>
      <c r="UC43" s="76"/>
      <c r="UD43" s="76"/>
      <c r="UE43" s="76"/>
      <c r="UF43" s="76"/>
      <c r="UG43" s="76"/>
      <c r="UH43" s="76"/>
      <c r="UI43" s="76"/>
      <c r="UJ43" s="76"/>
      <c r="UK43" s="76"/>
      <c r="UL43" s="76"/>
      <c r="UM43" s="76"/>
      <c r="UN43" s="76"/>
      <c r="UO43" s="76"/>
      <c r="UP43" s="76"/>
      <c r="UQ43" s="76"/>
      <c r="UR43" s="76"/>
      <c r="US43" s="76"/>
      <c r="UT43" s="76"/>
      <c r="UU43" s="76"/>
      <c r="UV43" s="76"/>
      <c r="UW43" s="76"/>
      <c r="UX43" s="76"/>
      <c r="UY43" s="76"/>
      <c r="UZ43" s="76"/>
      <c r="VA43" s="76"/>
      <c r="VB43" s="76"/>
      <c r="VC43" s="76"/>
      <c r="VD43" s="76"/>
      <c r="VE43" s="76"/>
      <c r="VF43" s="76"/>
      <c r="VG43" s="76"/>
      <c r="VH43" s="76"/>
      <c r="VI43" s="76"/>
      <c r="VJ43" s="76"/>
      <c r="VK43" s="76"/>
      <c r="VL43" s="76"/>
      <c r="VM43" s="76"/>
      <c r="VN43" s="76"/>
      <c r="VO43" s="76"/>
      <c r="VP43" s="76"/>
      <c r="VQ43" s="76"/>
      <c r="VR43" s="76"/>
      <c r="VS43" s="76"/>
      <c r="VT43" s="76"/>
      <c r="VU43" s="76"/>
      <c r="VV43" s="76"/>
      <c r="VW43" s="76"/>
      <c r="VX43" s="76"/>
      <c r="VY43" s="76"/>
      <c r="VZ43" s="76"/>
      <c r="WA43" s="76"/>
      <c r="WB43" s="76"/>
      <c r="WC43" s="76"/>
      <c r="WD43" s="76"/>
      <c r="WE43" s="76"/>
      <c r="WF43" s="76"/>
      <c r="WG43" s="76"/>
      <c r="WH43" s="76"/>
      <c r="WI43" s="76"/>
      <c r="WJ43" s="76"/>
      <c r="WK43" s="76"/>
      <c r="WL43" s="76"/>
      <c r="WM43" s="76"/>
      <c r="WN43" s="76"/>
      <c r="WO43" s="76"/>
      <c r="WP43" s="76"/>
      <c r="WQ43" s="76"/>
      <c r="WR43" s="76"/>
      <c r="WS43" s="76"/>
      <c r="WT43" s="76"/>
      <c r="WU43" s="76"/>
      <c r="WV43" s="76"/>
      <c r="WW43" s="76"/>
      <c r="WX43" s="76"/>
      <c r="WY43" s="76"/>
      <c r="WZ43" s="76"/>
      <c r="XA43" s="76"/>
      <c r="XB43" s="76"/>
      <c r="XC43" s="76"/>
      <c r="XD43" s="76"/>
      <c r="XE43" s="76"/>
      <c r="XF43" s="76"/>
      <c r="XG43" s="76"/>
      <c r="XH43" s="76"/>
      <c r="XI43" s="76"/>
      <c r="XJ43" s="76"/>
      <c r="XK43" s="76"/>
      <c r="XL43" s="76"/>
      <c r="XM43" s="76"/>
      <c r="XN43" s="76"/>
      <c r="XO43" s="76"/>
      <c r="XP43" s="76"/>
      <c r="XQ43" s="76"/>
      <c r="XR43" s="76"/>
      <c r="XS43" s="76"/>
      <c r="XT43" s="76"/>
      <c r="XU43" s="76"/>
      <c r="XV43" s="76"/>
      <c r="XW43" s="76"/>
      <c r="XX43" s="76"/>
      <c r="XY43" s="76"/>
      <c r="XZ43" s="76"/>
      <c r="YA43" s="76"/>
      <c r="YB43" s="76"/>
      <c r="YC43" s="76"/>
      <c r="YD43" s="76"/>
      <c r="YE43" s="76"/>
      <c r="YF43" s="76"/>
      <c r="YG43" s="76"/>
      <c r="YH43" s="76"/>
      <c r="YI43" s="76"/>
      <c r="YJ43" s="76"/>
      <c r="YK43" s="76"/>
      <c r="YL43" s="76"/>
      <c r="YM43" s="76"/>
      <c r="YN43" s="76"/>
      <c r="YO43" s="76"/>
      <c r="YP43" s="76"/>
      <c r="YQ43" s="76"/>
      <c r="YR43" s="76"/>
      <c r="YS43" s="76"/>
      <c r="YT43" s="76"/>
      <c r="YU43" s="76"/>
      <c r="YV43" s="76"/>
      <c r="YW43" s="76"/>
      <c r="YX43" s="76"/>
      <c r="YY43" s="76"/>
      <c r="YZ43" s="76"/>
      <c r="ZA43" s="76"/>
      <c r="ZB43" s="76"/>
      <c r="ZC43" s="76"/>
      <c r="ZD43" s="76"/>
      <c r="ZE43" s="76"/>
      <c r="ZF43" s="76"/>
      <c r="ZG43" s="76"/>
      <c r="ZH43" s="76"/>
      <c r="ZI43" s="76"/>
      <c r="ZJ43" s="76"/>
      <c r="ZK43" s="76"/>
      <c r="ZL43" s="76"/>
      <c r="ZM43" s="76"/>
      <c r="ZN43" s="76"/>
      <c r="ZO43" s="76"/>
      <c r="ZP43" s="76"/>
      <c r="ZQ43" s="76"/>
      <c r="ZR43" s="76"/>
      <c r="ZS43" s="76"/>
      <c r="ZT43" s="76"/>
      <c r="ZU43" s="76"/>
      <c r="ZV43" s="76"/>
      <c r="ZW43" s="76"/>
      <c r="ZX43" s="76"/>
      <c r="ZY43" s="76"/>
      <c r="ZZ43" s="76"/>
      <c r="AAA43" s="76"/>
      <c r="AAB43" s="76"/>
      <c r="AAC43" s="76"/>
      <c r="AAD43" s="76"/>
      <c r="AAE43" s="76"/>
      <c r="AAF43" s="76"/>
      <c r="AAG43" s="76"/>
      <c r="AAH43" s="76"/>
      <c r="AAI43" s="76"/>
      <c r="AAJ43" s="76"/>
      <c r="AAK43" s="76"/>
      <c r="AAL43" s="76"/>
      <c r="AAM43" s="76"/>
      <c r="AAN43" s="76"/>
      <c r="AAO43" s="76"/>
      <c r="AAP43" s="76"/>
      <c r="AAQ43" s="76"/>
      <c r="AAR43" s="76"/>
      <c r="AAS43" s="76"/>
      <c r="AAT43" s="76"/>
      <c r="AAU43" s="76"/>
      <c r="AAV43" s="76"/>
      <c r="AAW43" s="76"/>
      <c r="AAX43" s="76"/>
      <c r="AAY43" s="76"/>
      <c r="AAZ43" s="76"/>
      <c r="ABA43" s="76"/>
      <c r="ABB43" s="76"/>
      <c r="ABC43" s="76"/>
      <c r="ABD43" s="76"/>
      <c r="ABE43" s="76"/>
      <c r="ABF43" s="76"/>
      <c r="ABG43" s="76"/>
      <c r="ABH43" s="76"/>
      <c r="ABI43" s="76"/>
      <c r="ABJ43" s="76"/>
      <c r="ABK43" s="76"/>
      <c r="ABL43" s="76"/>
      <c r="ABM43" s="76"/>
      <c r="ABN43" s="76"/>
      <c r="ABO43" s="76"/>
      <c r="ABP43" s="76"/>
      <c r="ABQ43" s="76"/>
      <c r="ABR43" s="76"/>
      <c r="ABS43" s="76"/>
      <c r="ABT43" s="76"/>
      <c r="ABU43" s="76"/>
      <c r="ABV43" s="76"/>
      <c r="ABW43" s="76"/>
      <c r="ABX43" s="76"/>
      <c r="ABY43" s="76"/>
      <c r="ABZ43" s="76"/>
      <c r="ACA43" s="76"/>
      <c r="ACB43" s="76"/>
      <c r="ACC43" s="76"/>
      <c r="ACD43" s="76"/>
      <c r="ACE43" s="76"/>
      <c r="ACF43" s="76"/>
      <c r="ACG43" s="76"/>
      <c r="ACH43" s="76"/>
      <c r="ACI43" s="76"/>
      <c r="ACJ43" s="76"/>
      <c r="ACK43" s="76"/>
      <c r="ACL43" s="76"/>
      <c r="ACM43" s="76"/>
      <c r="ACN43" s="76"/>
      <c r="ACO43" s="76"/>
      <c r="ACP43" s="76"/>
      <c r="ACQ43" s="76"/>
      <c r="ACR43" s="76"/>
      <c r="ACS43" s="76"/>
      <c r="ACT43" s="76"/>
      <c r="ACU43" s="76"/>
      <c r="ACV43" s="76"/>
      <c r="ACW43" s="76"/>
      <c r="ACX43" s="76"/>
      <c r="ACY43" s="76"/>
      <c r="ACZ43" s="76"/>
      <c r="ADA43" s="76"/>
      <c r="ADB43" s="76"/>
      <c r="ADC43" s="76"/>
      <c r="ADD43" s="76"/>
      <c r="ADE43" s="76"/>
      <c r="ADF43" s="76"/>
      <c r="ADG43" s="76"/>
      <c r="ADH43" s="76"/>
      <c r="ADI43" s="76"/>
      <c r="ADJ43" s="76"/>
      <c r="ADK43" s="76"/>
      <c r="ADL43" s="76"/>
      <c r="ADM43" s="76"/>
      <c r="ADN43" s="76"/>
      <c r="ADO43" s="76"/>
      <c r="ADP43" s="76"/>
      <c r="ADQ43" s="76"/>
      <c r="ADR43" s="76"/>
      <c r="ADS43" s="76"/>
      <c r="ADT43" s="76"/>
      <c r="ADU43" s="76"/>
      <c r="ADV43" s="76"/>
      <c r="ADW43" s="76"/>
      <c r="ADX43" s="76"/>
      <c r="ADY43" s="76"/>
      <c r="ADZ43" s="76"/>
      <c r="AEA43" s="76"/>
      <c r="AEB43" s="76"/>
      <c r="AEC43" s="76"/>
      <c r="AED43" s="76"/>
      <c r="AEE43" s="76"/>
      <c r="AEF43" s="76"/>
      <c r="AEG43" s="76"/>
      <c r="AEH43" s="76"/>
      <c r="AEI43" s="76"/>
      <c r="AEJ43" s="76"/>
      <c r="AEK43" s="76"/>
      <c r="AEL43" s="76"/>
      <c r="AEM43" s="76"/>
      <c r="AEN43" s="76"/>
      <c r="AEO43" s="76"/>
      <c r="AEP43" s="76"/>
      <c r="AEQ43" s="76"/>
      <c r="AER43" s="76"/>
      <c r="AES43" s="76"/>
      <c r="AET43" s="76"/>
      <c r="AEU43" s="76"/>
      <c r="AEV43" s="76"/>
      <c r="AEW43" s="76"/>
      <c r="AEX43" s="76"/>
      <c r="AEY43" s="76"/>
      <c r="AEZ43" s="76"/>
      <c r="AFA43" s="76"/>
      <c r="AFB43" s="76"/>
      <c r="AFC43" s="76"/>
      <c r="AFD43" s="76"/>
      <c r="AFE43" s="76"/>
      <c r="AFF43" s="76"/>
      <c r="AFG43" s="76"/>
      <c r="AFH43" s="76"/>
      <c r="AFI43" s="76"/>
      <c r="AFJ43" s="76"/>
      <c r="AFK43" s="76"/>
      <c r="AFL43" s="76"/>
      <c r="AFM43" s="76"/>
      <c r="AFN43" s="76"/>
      <c r="AFO43" s="76"/>
      <c r="AFP43" s="76"/>
      <c r="AFQ43" s="76"/>
      <c r="AFR43" s="76"/>
      <c r="AFS43" s="76"/>
      <c r="AFT43" s="76"/>
      <c r="AFU43" s="76"/>
      <c r="AFV43" s="76"/>
      <c r="AFW43" s="76"/>
      <c r="AFX43" s="76"/>
      <c r="AFY43" s="76"/>
      <c r="AFZ43" s="76"/>
      <c r="AGA43" s="76"/>
      <c r="AGB43" s="76"/>
      <c r="AGC43" s="76"/>
      <c r="AGD43" s="76"/>
      <c r="AGE43" s="76"/>
      <c r="AGF43" s="76"/>
      <c r="AGG43" s="76"/>
      <c r="AGH43" s="76"/>
      <c r="AGI43" s="76"/>
      <c r="AGJ43" s="76"/>
      <c r="AGK43" s="76"/>
      <c r="AGL43" s="76"/>
      <c r="AGM43" s="76"/>
      <c r="AGN43" s="76"/>
      <c r="AGO43" s="76"/>
      <c r="AGP43" s="76"/>
      <c r="AGQ43" s="76"/>
      <c r="AGR43" s="76"/>
      <c r="AGS43" s="76"/>
      <c r="AGT43" s="76"/>
      <c r="AGU43" s="76"/>
      <c r="AGV43" s="76"/>
      <c r="AGW43" s="76"/>
      <c r="AGX43" s="76"/>
      <c r="AGY43" s="76"/>
      <c r="AGZ43" s="76"/>
      <c r="AHA43" s="76"/>
      <c r="AHB43" s="76"/>
      <c r="AHC43" s="76"/>
      <c r="AHD43" s="76"/>
      <c r="AHE43" s="76"/>
      <c r="AHF43" s="76"/>
      <c r="AHG43" s="76"/>
      <c r="AHH43" s="76"/>
      <c r="AHI43" s="76"/>
      <c r="AHJ43" s="76"/>
      <c r="AHK43" s="76"/>
      <c r="AHL43" s="76"/>
      <c r="AHM43" s="76"/>
      <c r="AHN43" s="76"/>
      <c r="AHO43" s="76"/>
      <c r="AHP43" s="76"/>
      <c r="AHQ43" s="76"/>
      <c r="AHR43" s="76"/>
      <c r="AHS43" s="76"/>
      <c r="AHT43" s="76"/>
      <c r="AHU43" s="76"/>
      <c r="AHV43" s="76"/>
      <c r="AHW43" s="76"/>
      <c r="AHX43" s="76"/>
      <c r="AHY43" s="76"/>
      <c r="AHZ43" s="76"/>
      <c r="AIA43" s="76"/>
      <c r="AIB43" s="76"/>
      <c r="AIC43" s="76"/>
      <c r="AID43" s="76"/>
      <c r="AIE43" s="76"/>
      <c r="AIF43" s="76"/>
      <c r="AIG43" s="76"/>
      <c r="AIH43" s="76"/>
      <c r="AII43" s="76"/>
      <c r="AIJ43" s="76"/>
      <c r="AIK43" s="76"/>
      <c r="AIL43" s="76"/>
      <c r="AIM43" s="76"/>
      <c r="AIN43" s="76"/>
      <c r="AIO43" s="76"/>
      <c r="AIP43" s="76"/>
      <c r="AIQ43" s="76"/>
      <c r="AIR43" s="76"/>
      <c r="AIS43" s="76"/>
      <c r="AIT43" s="76"/>
      <c r="AIU43" s="76"/>
      <c r="AIV43" s="76"/>
      <c r="AIW43" s="76"/>
      <c r="AIX43" s="76"/>
      <c r="AIY43" s="76"/>
      <c r="AIZ43" s="76"/>
      <c r="AJA43" s="76"/>
      <c r="AJB43" s="76"/>
      <c r="AJC43" s="76"/>
      <c r="AJD43" s="76"/>
      <c r="AJE43" s="76"/>
      <c r="AJF43" s="76"/>
      <c r="AJG43" s="76"/>
      <c r="AJH43" s="76"/>
      <c r="AJI43" s="76"/>
      <c r="AJJ43" s="76"/>
      <c r="AJK43" s="76"/>
      <c r="AJL43" s="76"/>
      <c r="AJM43" s="76"/>
      <c r="AJN43" s="76"/>
      <c r="AJO43" s="76"/>
      <c r="AJP43" s="76"/>
      <c r="AJQ43" s="76"/>
      <c r="AJR43" s="76"/>
      <c r="AJS43" s="76"/>
      <c r="AJT43" s="76"/>
      <c r="AJU43" s="76"/>
      <c r="AJV43" s="76"/>
      <c r="AJW43" s="76"/>
      <c r="AJX43" s="76"/>
      <c r="AJY43" s="76"/>
      <c r="AJZ43" s="76"/>
      <c r="AKA43" s="76"/>
      <c r="AKB43" s="76"/>
      <c r="AKC43" s="76"/>
      <c r="AKD43" s="76"/>
      <c r="AKE43" s="76"/>
      <c r="AKF43" s="76"/>
      <c r="AKG43" s="76"/>
      <c r="AKH43" s="76"/>
      <c r="AKI43" s="76"/>
      <c r="AKJ43" s="76"/>
      <c r="AKK43" s="76"/>
      <c r="AKL43" s="76"/>
      <c r="AKM43" s="76"/>
      <c r="AKN43" s="76"/>
      <c r="AKO43" s="76"/>
      <c r="AKP43" s="76"/>
      <c r="AKQ43" s="76"/>
      <c r="AKR43" s="76"/>
      <c r="AKS43" s="76"/>
      <c r="AKT43" s="76"/>
      <c r="AKU43" s="76"/>
      <c r="AKV43" s="76"/>
      <c r="AKW43" s="76"/>
      <c r="AKX43" s="76"/>
      <c r="AKY43" s="76"/>
      <c r="AKZ43" s="76"/>
      <c r="ALA43" s="76"/>
      <c r="ALB43" s="76"/>
      <c r="ALC43" s="76"/>
      <c r="ALD43" s="76"/>
      <c r="ALE43" s="76"/>
      <c r="ALF43" s="76"/>
      <c r="ALG43" s="76"/>
      <c r="ALH43" s="76"/>
      <c r="ALI43" s="76"/>
      <c r="ALJ43" s="76"/>
      <c r="ALK43" s="76"/>
      <c r="ALL43" s="76"/>
      <c r="ALM43" s="76"/>
      <c r="ALN43" s="76"/>
      <c r="ALO43" s="76"/>
      <c r="ALP43" s="76"/>
      <c r="ALQ43" s="76"/>
      <c r="ALR43" s="76"/>
      <c r="ALS43" s="76"/>
      <c r="ALT43" s="76"/>
      <c r="ALU43" s="76"/>
      <c r="ALV43" s="76"/>
      <c r="ALW43" s="76"/>
      <c r="ALX43" s="76"/>
      <c r="ALY43" s="76"/>
      <c r="ALZ43" s="76"/>
      <c r="AMA43" s="76"/>
      <c r="AMB43" s="76"/>
      <c r="AMC43" s="76"/>
      <c r="AMD43" s="76"/>
      <c r="AME43" s="76"/>
      <c r="AMF43" s="76"/>
      <c r="AMG43" s="76"/>
      <c r="AMH43" s="76"/>
      <c r="AMI43" s="76"/>
      <c r="AMJ43" s="76"/>
    </row>
    <row r="44" spans="1:1024" ht="13.5">
      <c r="A44" s="128"/>
      <c r="B44" s="129">
        <v>3238</v>
      </c>
      <c r="C44" s="130" t="s">
        <v>110</v>
      </c>
      <c r="D44" s="131">
        <v>5000</v>
      </c>
      <c r="E44" s="131">
        <v>0</v>
      </c>
      <c r="F44" s="132">
        <f t="shared" si="1"/>
        <v>0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/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6"/>
      <c r="PB44" s="76"/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/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/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/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6"/>
      <c r="RB44" s="76"/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/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/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/>
      <c r="SN44" s="76"/>
      <c r="SO44" s="76"/>
      <c r="SP44" s="76"/>
      <c r="SQ44" s="76"/>
      <c r="SR44" s="76"/>
      <c r="SS44" s="76"/>
      <c r="ST44" s="76"/>
      <c r="SU44" s="76"/>
      <c r="SV44" s="76"/>
      <c r="SW44" s="76"/>
      <c r="SX44" s="76"/>
      <c r="SY44" s="76"/>
      <c r="SZ44" s="76"/>
      <c r="TA44" s="76"/>
      <c r="TB44" s="76"/>
      <c r="TC44" s="76"/>
      <c r="TD44" s="76"/>
      <c r="TE44" s="76"/>
      <c r="TF44" s="76"/>
      <c r="TG44" s="76"/>
      <c r="TH44" s="76"/>
      <c r="TI44" s="76"/>
      <c r="TJ44" s="76"/>
      <c r="TK44" s="76"/>
      <c r="TL44" s="76"/>
      <c r="TM44" s="76"/>
      <c r="TN44" s="76"/>
      <c r="TO44" s="76"/>
      <c r="TP44" s="76"/>
      <c r="TQ44" s="76"/>
      <c r="TR44" s="76"/>
      <c r="TS44" s="76"/>
      <c r="TT44" s="76"/>
      <c r="TU44" s="76"/>
      <c r="TV44" s="76"/>
      <c r="TW44" s="76"/>
      <c r="TX44" s="76"/>
      <c r="TY44" s="76"/>
      <c r="TZ44" s="76"/>
      <c r="UA44" s="76"/>
      <c r="UB44" s="76"/>
      <c r="UC44" s="76"/>
      <c r="UD44" s="76"/>
      <c r="UE44" s="76"/>
      <c r="UF44" s="76"/>
      <c r="UG44" s="76"/>
      <c r="UH44" s="76"/>
      <c r="UI44" s="76"/>
      <c r="UJ44" s="76"/>
      <c r="UK44" s="76"/>
      <c r="UL44" s="76"/>
      <c r="UM44" s="76"/>
      <c r="UN44" s="76"/>
      <c r="UO44" s="76"/>
      <c r="UP44" s="76"/>
      <c r="UQ44" s="76"/>
      <c r="UR44" s="76"/>
      <c r="US44" s="76"/>
      <c r="UT44" s="76"/>
      <c r="UU44" s="76"/>
      <c r="UV44" s="76"/>
      <c r="UW44" s="76"/>
      <c r="UX44" s="76"/>
      <c r="UY44" s="76"/>
      <c r="UZ44" s="76"/>
      <c r="VA44" s="76"/>
      <c r="VB44" s="76"/>
      <c r="VC44" s="76"/>
      <c r="VD44" s="76"/>
      <c r="VE44" s="76"/>
      <c r="VF44" s="76"/>
      <c r="VG44" s="76"/>
      <c r="VH44" s="76"/>
      <c r="VI44" s="76"/>
      <c r="VJ44" s="76"/>
      <c r="VK44" s="76"/>
      <c r="VL44" s="76"/>
      <c r="VM44" s="76"/>
      <c r="VN44" s="76"/>
      <c r="VO44" s="76"/>
      <c r="VP44" s="76"/>
      <c r="VQ44" s="76"/>
      <c r="VR44" s="76"/>
      <c r="VS44" s="76"/>
      <c r="VT44" s="76"/>
      <c r="VU44" s="76"/>
      <c r="VV44" s="76"/>
      <c r="VW44" s="76"/>
      <c r="VX44" s="76"/>
      <c r="VY44" s="76"/>
      <c r="VZ44" s="76"/>
      <c r="WA44" s="76"/>
      <c r="WB44" s="76"/>
      <c r="WC44" s="76"/>
      <c r="WD44" s="76"/>
      <c r="WE44" s="76"/>
      <c r="WF44" s="76"/>
      <c r="WG44" s="76"/>
      <c r="WH44" s="76"/>
      <c r="WI44" s="76"/>
      <c r="WJ44" s="76"/>
      <c r="WK44" s="76"/>
      <c r="WL44" s="76"/>
      <c r="WM44" s="76"/>
      <c r="WN44" s="76"/>
      <c r="WO44" s="76"/>
      <c r="WP44" s="76"/>
      <c r="WQ44" s="76"/>
      <c r="WR44" s="76"/>
      <c r="WS44" s="76"/>
      <c r="WT44" s="76"/>
      <c r="WU44" s="76"/>
      <c r="WV44" s="76"/>
      <c r="WW44" s="76"/>
      <c r="WX44" s="76"/>
      <c r="WY44" s="76"/>
      <c r="WZ44" s="76"/>
      <c r="XA44" s="76"/>
      <c r="XB44" s="76"/>
      <c r="XC44" s="76"/>
      <c r="XD44" s="76"/>
      <c r="XE44" s="76"/>
      <c r="XF44" s="76"/>
      <c r="XG44" s="76"/>
      <c r="XH44" s="76"/>
      <c r="XI44" s="76"/>
      <c r="XJ44" s="76"/>
      <c r="XK44" s="76"/>
      <c r="XL44" s="76"/>
      <c r="XM44" s="76"/>
      <c r="XN44" s="76"/>
      <c r="XO44" s="76"/>
      <c r="XP44" s="76"/>
      <c r="XQ44" s="76"/>
      <c r="XR44" s="76"/>
      <c r="XS44" s="76"/>
      <c r="XT44" s="76"/>
      <c r="XU44" s="76"/>
      <c r="XV44" s="76"/>
      <c r="XW44" s="76"/>
      <c r="XX44" s="76"/>
      <c r="XY44" s="76"/>
      <c r="XZ44" s="76"/>
      <c r="YA44" s="76"/>
      <c r="YB44" s="76"/>
      <c r="YC44" s="76"/>
      <c r="YD44" s="76"/>
      <c r="YE44" s="76"/>
      <c r="YF44" s="76"/>
      <c r="YG44" s="76"/>
      <c r="YH44" s="76"/>
      <c r="YI44" s="76"/>
      <c r="YJ44" s="76"/>
      <c r="YK44" s="76"/>
      <c r="YL44" s="76"/>
      <c r="YM44" s="76"/>
      <c r="YN44" s="76"/>
      <c r="YO44" s="76"/>
      <c r="YP44" s="76"/>
      <c r="YQ44" s="76"/>
      <c r="YR44" s="76"/>
      <c r="YS44" s="76"/>
      <c r="YT44" s="76"/>
      <c r="YU44" s="76"/>
      <c r="YV44" s="76"/>
      <c r="YW44" s="76"/>
      <c r="YX44" s="76"/>
      <c r="YY44" s="76"/>
      <c r="YZ44" s="76"/>
      <c r="ZA44" s="76"/>
      <c r="ZB44" s="76"/>
      <c r="ZC44" s="76"/>
      <c r="ZD44" s="76"/>
      <c r="ZE44" s="76"/>
      <c r="ZF44" s="76"/>
      <c r="ZG44" s="76"/>
      <c r="ZH44" s="76"/>
      <c r="ZI44" s="76"/>
      <c r="ZJ44" s="76"/>
      <c r="ZK44" s="76"/>
      <c r="ZL44" s="76"/>
      <c r="ZM44" s="76"/>
      <c r="ZN44" s="76"/>
      <c r="ZO44" s="76"/>
      <c r="ZP44" s="76"/>
      <c r="ZQ44" s="76"/>
      <c r="ZR44" s="76"/>
      <c r="ZS44" s="76"/>
      <c r="ZT44" s="76"/>
      <c r="ZU44" s="76"/>
      <c r="ZV44" s="76"/>
      <c r="ZW44" s="76"/>
      <c r="ZX44" s="76"/>
      <c r="ZY44" s="76"/>
      <c r="ZZ44" s="76"/>
      <c r="AAA44" s="76"/>
      <c r="AAB44" s="76"/>
      <c r="AAC44" s="76"/>
      <c r="AAD44" s="76"/>
      <c r="AAE44" s="76"/>
      <c r="AAF44" s="76"/>
      <c r="AAG44" s="76"/>
      <c r="AAH44" s="76"/>
      <c r="AAI44" s="76"/>
      <c r="AAJ44" s="76"/>
      <c r="AAK44" s="76"/>
      <c r="AAL44" s="76"/>
      <c r="AAM44" s="76"/>
      <c r="AAN44" s="76"/>
      <c r="AAO44" s="76"/>
      <c r="AAP44" s="76"/>
      <c r="AAQ44" s="76"/>
      <c r="AAR44" s="76"/>
      <c r="AAS44" s="76"/>
      <c r="AAT44" s="76"/>
      <c r="AAU44" s="76"/>
      <c r="AAV44" s="76"/>
      <c r="AAW44" s="76"/>
      <c r="AAX44" s="76"/>
      <c r="AAY44" s="76"/>
      <c r="AAZ44" s="76"/>
      <c r="ABA44" s="76"/>
      <c r="ABB44" s="76"/>
      <c r="ABC44" s="76"/>
      <c r="ABD44" s="76"/>
      <c r="ABE44" s="76"/>
      <c r="ABF44" s="76"/>
      <c r="ABG44" s="76"/>
      <c r="ABH44" s="76"/>
      <c r="ABI44" s="76"/>
      <c r="ABJ44" s="76"/>
      <c r="ABK44" s="76"/>
      <c r="ABL44" s="76"/>
      <c r="ABM44" s="76"/>
      <c r="ABN44" s="76"/>
      <c r="ABO44" s="76"/>
      <c r="ABP44" s="76"/>
      <c r="ABQ44" s="76"/>
      <c r="ABR44" s="76"/>
      <c r="ABS44" s="76"/>
      <c r="ABT44" s="76"/>
      <c r="ABU44" s="76"/>
      <c r="ABV44" s="76"/>
      <c r="ABW44" s="76"/>
      <c r="ABX44" s="76"/>
      <c r="ABY44" s="76"/>
      <c r="ABZ44" s="76"/>
      <c r="ACA44" s="76"/>
      <c r="ACB44" s="76"/>
      <c r="ACC44" s="76"/>
      <c r="ACD44" s="76"/>
      <c r="ACE44" s="76"/>
      <c r="ACF44" s="76"/>
      <c r="ACG44" s="76"/>
      <c r="ACH44" s="76"/>
      <c r="ACI44" s="76"/>
      <c r="ACJ44" s="76"/>
      <c r="ACK44" s="76"/>
      <c r="ACL44" s="76"/>
      <c r="ACM44" s="76"/>
      <c r="ACN44" s="76"/>
      <c r="ACO44" s="76"/>
      <c r="ACP44" s="76"/>
      <c r="ACQ44" s="76"/>
      <c r="ACR44" s="76"/>
      <c r="ACS44" s="76"/>
      <c r="ACT44" s="76"/>
      <c r="ACU44" s="76"/>
      <c r="ACV44" s="76"/>
      <c r="ACW44" s="76"/>
      <c r="ACX44" s="76"/>
      <c r="ACY44" s="76"/>
      <c r="ACZ44" s="76"/>
      <c r="ADA44" s="76"/>
      <c r="ADB44" s="76"/>
      <c r="ADC44" s="76"/>
      <c r="ADD44" s="76"/>
      <c r="ADE44" s="76"/>
      <c r="ADF44" s="76"/>
      <c r="ADG44" s="76"/>
      <c r="ADH44" s="76"/>
      <c r="ADI44" s="76"/>
      <c r="ADJ44" s="76"/>
      <c r="ADK44" s="76"/>
      <c r="ADL44" s="76"/>
      <c r="ADM44" s="76"/>
      <c r="ADN44" s="76"/>
      <c r="ADO44" s="76"/>
      <c r="ADP44" s="76"/>
      <c r="ADQ44" s="76"/>
      <c r="ADR44" s="76"/>
      <c r="ADS44" s="76"/>
      <c r="ADT44" s="76"/>
      <c r="ADU44" s="76"/>
      <c r="ADV44" s="76"/>
      <c r="ADW44" s="76"/>
      <c r="ADX44" s="76"/>
      <c r="ADY44" s="76"/>
      <c r="ADZ44" s="76"/>
      <c r="AEA44" s="76"/>
      <c r="AEB44" s="76"/>
      <c r="AEC44" s="76"/>
      <c r="AED44" s="76"/>
      <c r="AEE44" s="76"/>
      <c r="AEF44" s="76"/>
      <c r="AEG44" s="76"/>
      <c r="AEH44" s="76"/>
      <c r="AEI44" s="76"/>
      <c r="AEJ44" s="76"/>
      <c r="AEK44" s="76"/>
      <c r="AEL44" s="76"/>
      <c r="AEM44" s="76"/>
      <c r="AEN44" s="76"/>
      <c r="AEO44" s="76"/>
      <c r="AEP44" s="76"/>
      <c r="AEQ44" s="76"/>
      <c r="AER44" s="76"/>
      <c r="AES44" s="76"/>
      <c r="AET44" s="76"/>
      <c r="AEU44" s="76"/>
      <c r="AEV44" s="76"/>
      <c r="AEW44" s="76"/>
      <c r="AEX44" s="76"/>
      <c r="AEY44" s="76"/>
      <c r="AEZ44" s="76"/>
      <c r="AFA44" s="76"/>
      <c r="AFB44" s="76"/>
      <c r="AFC44" s="76"/>
      <c r="AFD44" s="76"/>
      <c r="AFE44" s="76"/>
      <c r="AFF44" s="76"/>
      <c r="AFG44" s="76"/>
      <c r="AFH44" s="76"/>
      <c r="AFI44" s="76"/>
      <c r="AFJ44" s="76"/>
      <c r="AFK44" s="76"/>
      <c r="AFL44" s="76"/>
      <c r="AFM44" s="76"/>
      <c r="AFN44" s="76"/>
      <c r="AFO44" s="76"/>
      <c r="AFP44" s="76"/>
      <c r="AFQ44" s="76"/>
      <c r="AFR44" s="76"/>
      <c r="AFS44" s="76"/>
      <c r="AFT44" s="76"/>
      <c r="AFU44" s="76"/>
      <c r="AFV44" s="76"/>
      <c r="AFW44" s="76"/>
      <c r="AFX44" s="76"/>
      <c r="AFY44" s="76"/>
      <c r="AFZ44" s="76"/>
      <c r="AGA44" s="76"/>
      <c r="AGB44" s="76"/>
      <c r="AGC44" s="76"/>
      <c r="AGD44" s="76"/>
      <c r="AGE44" s="76"/>
      <c r="AGF44" s="76"/>
      <c r="AGG44" s="76"/>
      <c r="AGH44" s="76"/>
      <c r="AGI44" s="76"/>
      <c r="AGJ44" s="76"/>
      <c r="AGK44" s="76"/>
      <c r="AGL44" s="76"/>
      <c r="AGM44" s="76"/>
      <c r="AGN44" s="76"/>
      <c r="AGO44" s="76"/>
      <c r="AGP44" s="76"/>
      <c r="AGQ44" s="76"/>
      <c r="AGR44" s="76"/>
      <c r="AGS44" s="76"/>
      <c r="AGT44" s="76"/>
      <c r="AGU44" s="76"/>
      <c r="AGV44" s="76"/>
      <c r="AGW44" s="76"/>
      <c r="AGX44" s="76"/>
      <c r="AGY44" s="76"/>
      <c r="AGZ44" s="76"/>
      <c r="AHA44" s="76"/>
      <c r="AHB44" s="76"/>
      <c r="AHC44" s="76"/>
      <c r="AHD44" s="76"/>
      <c r="AHE44" s="76"/>
      <c r="AHF44" s="76"/>
      <c r="AHG44" s="76"/>
      <c r="AHH44" s="76"/>
      <c r="AHI44" s="76"/>
      <c r="AHJ44" s="76"/>
      <c r="AHK44" s="76"/>
      <c r="AHL44" s="76"/>
      <c r="AHM44" s="76"/>
      <c r="AHN44" s="76"/>
      <c r="AHO44" s="76"/>
      <c r="AHP44" s="76"/>
      <c r="AHQ44" s="76"/>
      <c r="AHR44" s="76"/>
      <c r="AHS44" s="76"/>
      <c r="AHT44" s="76"/>
      <c r="AHU44" s="76"/>
      <c r="AHV44" s="76"/>
      <c r="AHW44" s="76"/>
      <c r="AHX44" s="76"/>
      <c r="AHY44" s="76"/>
      <c r="AHZ44" s="76"/>
      <c r="AIA44" s="76"/>
      <c r="AIB44" s="76"/>
      <c r="AIC44" s="76"/>
      <c r="AID44" s="76"/>
      <c r="AIE44" s="76"/>
      <c r="AIF44" s="76"/>
      <c r="AIG44" s="76"/>
      <c r="AIH44" s="76"/>
      <c r="AII44" s="76"/>
      <c r="AIJ44" s="76"/>
      <c r="AIK44" s="76"/>
      <c r="AIL44" s="76"/>
      <c r="AIM44" s="76"/>
      <c r="AIN44" s="76"/>
      <c r="AIO44" s="76"/>
      <c r="AIP44" s="76"/>
      <c r="AIQ44" s="76"/>
      <c r="AIR44" s="76"/>
      <c r="AIS44" s="76"/>
      <c r="AIT44" s="76"/>
      <c r="AIU44" s="76"/>
      <c r="AIV44" s="76"/>
      <c r="AIW44" s="76"/>
      <c r="AIX44" s="76"/>
      <c r="AIY44" s="76"/>
      <c r="AIZ44" s="76"/>
      <c r="AJA44" s="76"/>
      <c r="AJB44" s="76"/>
      <c r="AJC44" s="76"/>
      <c r="AJD44" s="76"/>
      <c r="AJE44" s="76"/>
      <c r="AJF44" s="76"/>
      <c r="AJG44" s="76"/>
      <c r="AJH44" s="76"/>
      <c r="AJI44" s="76"/>
      <c r="AJJ44" s="76"/>
      <c r="AJK44" s="76"/>
      <c r="AJL44" s="76"/>
      <c r="AJM44" s="76"/>
      <c r="AJN44" s="76"/>
      <c r="AJO44" s="76"/>
      <c r="AJP44" s="76"/>
      <c r="AJQ44" s="76"/>
      <c r="AJR44" s="76"/>
      <c r="AJS44" s="76"/>
      <c r="AJT44" s="76"/>
      <c r="AJU44" s="76"/>
      <c r="AJV44" s="76"/>
      <c r="AJW44" s="76"/>
      <c r="AJX44" s="76"/>
      <c r="AJY44" s="76"/>
      <c r="AJZ44" s="76"/>
      <c r="AKA44" s="76"/>
      <c r="AKB44" s="76"/>
      <c r="AKC44" s="76"/>
      <c r="AKD44" s="76"/>
      <c r="AKE44" s="76"/>
      <c r="AKF44" s="76"/>
      <c r="AKG44" s="76"/>
      <c r="AKH44" s="76"/>
      <c r="AKI44" s="76"/>
      <c r="AKJ44" s="76"/>
      <c r="AKK44" s="76"/>
      <c r="AKL44" s="76"/>
      <c r="AKM44" s="76"/>
      <c r="AKN44" s="76"/>
      <c r="AKO44" s="76"/>
      <c r="AKP44" s="76"/>
      <c r="AKQ44" s="76"/>
      <c r="AKR44" s="76"/>
      <c r="AKS44" s="76"/>
      <c r="AKT44" s="76"/>
      <c r="AKU44" s="76"/>
      <c r="AKV44" s="76"/>
      <c r="AKW44" s="76"/>
      <c r="AKX44" s="76"/>
      <c r="AKY44" s="76"/>
      <c r="AKZ44" s="76"/>
      <c r="ALA44" s="76"/>
      <c r="ALB44" s="76"/>
      <c r="ALC44" s="76"/>
      <c r="ALD44" s="76"/>
      <c r="ALE44" s="76"/>
      <c r="ALF44" s="76"/>
      <c r="ALG44" s="76"/>
      <c r="ALH44" s="76"/>
      <c r="ALI44" s="76"/>
      <c r="ALJ44" s="76"/>
      <c r="ALK44" s="76"/>
      <c r="ALL44" s="76"/>
      <c r="ALM44" s="76"/>
      <c r="ALN44" s="76"/>
      <c r="ALO44" s="76"/>
      <c r="ALP44" s="76"/>
      <c r="ALQ44" s="76"/>
      <c r="ALR44" s="76"/>
      <c r="ALS44" s="76"/>
      <c r="ALT44" s="76"/>
      <c r="ALU44" s="76"/>
      <c r="ALV44" s="76"/>
      <c r="ALW44" s="76"/>
      <c r="ALX44" s="76"/>
      <c r="ALY44" s="76"/>
      <c r="ALZ44" s="76"/>
      <c r="AMA44" s="76"/>
      <c r="AMB44" s="76"/>
      <c r="AMC44" s="76"/>
      <c r="AMD44" s="76"/>
      <c r="AME44" s="76"/>
      <c r="AMF44" s="76"/>
      <c r="AMG44" s="76"/>
      <c r="AMH44" s="76"/>
      <c r="AMI44" s="76"/>
      <c r="AMJ44" s="76"/>
    </row>
    <row r="45" spans="1:1024" ht="13.5">
      <c r="A45" s="128"/>
      <c r="B45" s="129">
        <v>3239</v>
      </c>
      <c r="C45" s="130" t="s">
        <v>114</v>
      </c>
      <c r="D45" s="131">
        <v>1000</v>
      </c>
      <c r="E45" s="131">
        <v>0</v>
      </c>
      <c r="F45" s="132">
        <f t="shared" si="1"/>
        <v>0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/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/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6"/>
      <c r="PB45" s="76"/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/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/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/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6"/>
      <c r="RB45" s="76"/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/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/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/>
      <c r="SN45" s="76"/>
      <c r="SO45" s="76"/>
      <c r="SP45" s="76"/>
      <c r="SQ45" s="76"/>
      <c r="SR45" s="76"/>
      <c r="SS45" s="76"/>
      <c r="ST45" s="76"/>
      <c r="SU45" s="76"/>
      <c r="SV45" s="76"/>
      <c r="SW45" s="76"/>
      <c r="SX45" s="76"/>
      <c r="SY45" s="76"/>
      <c r="SZ45" s="76"/>
      <c r="TA45" s="76"/>
      <c r="TB45" s="76"/>
      <c r="TC45" s="76"/>
      <c r="TD45" s="76"/>
      <c r="TE45" s="76"/>
      <c r="TF45" s="76"/>
      <c r="TG45" s="76"/>
      <c r="TH45" s="76"/>
      <c r="TI45" s="76"/>
      <c r="TJ45" s="76"/>
      <c r="TK45" s="76"/>
      <c r="TL45" s="76"/>
      <c r="TM45" s="76"/>
      <c r="TN45" s="76"/>
      <c r="TO45" s="76"/>
      <c r="TP45" s="76"/>
      <c r="TQ45" s="76"/>
      <c r="TR45" s="76"/>
      <c r="TS45" s="76"/>
      <c r="TT45" s="76"/>
      <c r="TU45" s="76"/>
      <c r="TV45" s="76"/>
      <c r="TW45" s="76"/>
      <c r="TX45" s="76"/>
      <c r="TY45" s="76"/>
      <c r="TZ45" s="76"/>
      <c r="UA45" s="76"/>
      <c r="UB45" s="76"/>
      <c r="UC45" s="76"/>
      <c r="UD45" s="76"/>
      <c r="UE45" s="76"/>
      <c r="UF45" s="76"/>
      <c r="UG45" s="76"/>
      <c r="UH45" s="76"/>
      <c r="UI45" s="76"/>
      <c r="UJ45" s="76"/>
      <c r="UK45" s="76"/>
      <c r="UL45" s="76"/>
      <c r="UM45" s="76"/>
      <c r="UN45" s="76"/>
      <c r="UO45" s="76"/>
      <c r="UP45" s="76"/>
      <c r="UQ45" s="76"/>
      <c r="UR45" s="76"/>
      <c r="US45" s="76"/>
      <c r="UT45" s="76"/>
      <c r="UU45" s="76"/>
      <c r="UV45" s="76"/>
      <c r="UW45" s="76"/>
      <c r="UX45" s="76"/>
      <c r="UY45" s="76"/>
      <c r="UZ45" s="76"/>
      <c r="VA45" s="76"/>
      <c r="VB45" s="76"/>
      <c r="VC45" s="76"/>
      <c r="VD45" s="76"/>
      <c r="VE45" s="76"/>
      <c r="VF45" s="76"/>
      <c r="VG45" s="76"/>
      <c r="VH45" s="76"/>
      <c r="VI45" s="76"/>
      <c r="VJ45" s="76"/>
      <c r="VK45" s="76"/>
      <c r="VL45" s="76"/>
      <c r="VM45" s="76"/>
      <c r="VN45" s="76"/>
      <c r="VO45" s="76"/>
      <c r="VP45" s="76"/>
      <c r="VQ45" s="76"/>
      <c r="VR45" s="76"/>
      <c r="VS45" s="76"/>
      <c r="VT45" s="76"/>
      <c r="VU45" s="76"/>
      <c r="VV45" s="76"/>
      <c r="VW45" s="76"/>
      <c r="VX45" s="76"/>
      <c r="VY45" s="76"/>
      <c r="VZ45" s="76"/>
      <c r="WA45" s="76"/>
      <c r="WB45" s="76"/>
      <c r="WC45" s="76"/>
      <c r="WD45" s="76"/>
      <c r="WE45" s="76"/>
      <c r="WF45" s="76"/>
      <c r="WG45" s="76"/>
      <c r="WH45" s="76"/>
      <c r="WI45" s="76"/>
      <c r="WJ45" s="76"/>
      <c r="WK45" s="76"/>
      <c r="WL45" s="76"/>
      <c r="WM45" s="76"/>
      <c r="WN45" s="76"/>
      <c r="WO45" s="76"/>
      <c r="WP45" s="76"/>
      <c r="WQ45" s="76"/>
      <c r="WR45" s="76"/>
      <c r="WS45" s="76"/>
      <c r="WT45" s="76"/>
      <c r="WU45" s="76"/>
      <c r="WV45" s="76"/>
      <c r="WW45" s="76"/>
      <c r="WX45" s="76"/>
      <c r="WY45" s="76"/>
      <c r="WZ45" s="76"/>
      <c r="XA45" s="76"/>
      <c r="XB45" s="76"/>
      <c r="XC45" s="76"/>
      <c r="XD45" s="76"/>
      <c r="XE45" s="76"/>
      <c r="XF45" s="76"/>
      <c r="XG45" s="76"/>
      <c r="XH45" s="76"/>
      <c r="XI45" s="76"/>
      <c r="XJ45" s="76"/>
      <c r="XK45" s="76"/>
      <c r="XL45" s="76"/>
      <c r="XM45" s="76"/>
      <c r="XN45" s="76"/>
      <c r="XO45" s="76"/>
      <c r="XP45" s="76"/>
      <c r="XQ45" s="76"/>
      <c r="XR45" s="76"/>
      <c r="XS45" s="76"/>
      <c r="XT45" s="76"/>
      <c r="XU45" s="76"/>
      <c r="XV45" s="76"/>
      <c r="XW45" s="76"/>
      <c r="XX45" s="76"/>
      <c r="XY45" s="76"/>
      <c r="XZ45" s="76"/>
      <c r="YA45" s="76"/>
      <c r="YB45" s="76"/>
      <c r="YC45" s="76"/>
      <c r="YD45" s="76"/>
      <c r="YE45" s="76"/>
      <c r="YF45" s="76"/>
      <c r="YG45" s="76"/>
      <c r="YH45" s="76"/>
      <c r="YI45" s="76"/>
      <c r="YJ45" s="76"/>
      <c r="YK45" s="76"/>
      <c r="YL45" s="76"/>
      <c r="YM45" s="76"/>
      <c r="YN45" s="76"/>
      <c r="YO45" s="76"/>
      <c r="YP45" s="76"/>
      <c r="YQ45" s="76"/>
      <c r="YR45" s="76"/>
      <c r="YS45" s="76"/>
      <c r="YT45" s="76"/>
      <c r="YU45" s="76"/>
      <c r="YV45" s="76"/>
      <c r="YW45" s="76"/>
      <c r="YX45" s="76"/>
      <c r="YY45" s="76"/>
      <c r="YZ45" s="76"/>
      <c r="ZA45" s="76"/>
      <c r="ZB45" s="76"/>
      <c r="ZC45" s="76"/>
      <c r="ZD45" s="76"/>
      <c r="ZE45" s="76"/>
      <c r="ZF45" s="76"/>
      <c r="ZG45" s="76"/>
      <c r="ZH45" s="76"/>
      <c r="ZI45" s="76"/>
      <c r="ZJ45" s="76"/>
      <c r="ZK45" s="76"/>
      <c r="ZL45" s="76"/>
      <c r="ZM45" s="76"/>
      <c r="ZN45" s="76"/>
      <c r="ZO45" s="76"/>
      <c r="ZP45" s="76"/>
      <c r="ZQ45" s="76"/>
      <c r="ZR45" s="76"/>
      <c r="ZS45" s="76"/>
      <c r="ZT45" s="76"/>
      <c r="ZU45" s="76"/>
      <c r="ZV45" s="76"/>
      <c r="ZW45" s="76"/>
      <c r="ZX45" s="76"/>
      <c r="ZY45" s="76"/>
      <c r="ZZ45" s="76"/>
      <c r="AAA45" s="76"/>
      <c r="AAB45" s="76"/>
      <c r="AAC45" s="76"/>
      <c r="AAD45" s="76"/>
      <c r="AAE45" s="76"/>
      <c r="AAF45" s="76"/>
      <c r="AAG45" s="76"/>
      <c r="AAH45" s="76"/>
      <c r="AAI45" s="76"/>
      <c r="AAJ45" s="76"/>
      <c r="AAK45" s="76"/>
      <c r="AAL45" s="76"/>
      <c r="AAM45" s="76"/>
      <c r="AAN45" s="76"/>
      <c r="AAO45" s="76"/>
      <c r="AAP45" s="76"/>
      <c r="AAQ45" s="76"/>
      <c r="AAR45" s="76"/>
      <c r="AAS45" s="76"/>
      <c r="AAT45" s="76"/>
      <c r="AAU45" s="76"/>
      <c r="AAV45" s="76"/>
      <c r="AAW45" s="76"/>
      <c r="AAX45" s="76"/>
      <c r="AAY45" s="76"/>
      <c r="AAZ45" s="76"/>
      <c r="ABA45" s="76"/>
      <c r="ABB45" s="76"/>
      <c r="ABC45" s="76"/>
      <c r="ABD45" s="76"/>
      <c r="ABE45" s="76"/>
      <c r="ABF45" s="76"/>
      <c r="ABG45" s="76"/>
      <c r="ABH45" s="76"/>
      <c r="ABI45" s="76"/>
      <c r="ABJ45" s="76"/>
      <c r="ABK45" s="76"/>
      <c r="ABL45" s="76"/>
      <c r="ABM45" s="76"/>
      <c r="ABN45" s="76"/>
      <c r="ABO45" s="76"/>
      <c r="ABP45" s="76"/>
      <c r="ABQ45" s="76"/>
      <c r="ABR45" s="76"/>
      <c r="ABS45" s="76"/>
      <c r="ABT45" s="76"/>
      <c r="ABU45" s="76"/>
      <c r="ABV45" s="76"/>
      <c r="ABW45" s="76"/>
      <c r="ABX45" s="76"/>
      <c r="ABY45" s="76"/>
      <c r="ABZ45" s="76"/>
      <c r="ACA45" s="76"/>
      <c r="ACB45" s="76"/>
      <c r="ACC45" s="76"/>
      <c r="ACD45" s="76"/>
      <c r="ACE45" s="76"/>
      <c r="ACF45" s="76"/>
      <c r="ACG45" s="76"/>
      <c r="ACH45" s="76"/>
      <c r="ACI45" s="76"/>
      <c r="ACJ45" s="76"/>
      <c r="ACK45" s="76"/>
      <c r="ACL45" s="76"/>
      <c r="ACM45" s="76"/>
      <c r="ACN45" s="76"/>
      <c r="ACO45" s="76"/>
      <c r="ACP45" s="76"/>
      <c r="ACQ45" s="76"/>
      <c r="ACR45" s="76"/>
      <c r="ACS45" s="76"/>
      <c r="ACT45" s="76"/>
      <c r="ACU45" s="76"/>
      <c r="ACV45" s="76"/>
      <c r="ACW45" s="76"/>
      <c r="ACX45" s="76"/>
      <c r="ACY45" s="76"/>
      <c r="ACZ45" s="76"/>
      <c r="ADA45" s="76"/>
      <c r="ADB45" s="76"/>
      <c r="ADC45" s="76"/>
      <c r="ADD45" s="76"/>
      <c r="ADE45" s="76"/>
      <c r="ADF45" s="76"/>
      <c r="ADG45" s="76"/>
      <c r="ADH45" s="76"/>
      <c r="ADI45" s="76"/>
      <c r="ADJ45" s="76"/>
      <c r="ADK45" s="76"/>
      <c r="ADL45" s="76"/>
      <c r="ADM45" s="76"/>
      <c r="ADN45" s="76"/>
      <c r="ADO45" s="76"/>
      <c r="ADP45" s="76"/>
      <c r="ADQ45" s="76"/>
      <c r="ADR45" s="76"/>
      <c r="ADS45" s="76"/>
      <c r="ADT45" s="76"/>
      <c r="ADU45" s="76"/>
      <c r="ADV45" s="76"/>
      <c r="ADW45" s="76"/>
      <c r="ADX45" s="76"/>
      <c r="ADY45" s="76"/>
      <c r="ADZ45" s="76"/>
      <c r="AEA45" s="76"/>
      <c r="AEB45" s="76"/>
      <c r="AEC45" s="76"/>
      <c r="AED45" s="76"/>
      <c r="AEE45" s="76"/>
      <c r="AEF45" s="76"/>
      <c r="AEG45" s="76"/>
      <c r="AEH45" s="76"/>
      <c r="AEI45" s="76"/>
      <c r="AEJ45" s="76"/>
      <c r="AEK45" s="76"/>
      <c r="AEL45" s="76"/>
      <c r="AEM45" s="76"/>
      <c r="AEN45" s="76"/>
      <c r="AEO45" s="76"/>
      <c r="AEP45" s="76"/>
      <c r="AEQ45" s="76"/>
      <c r="AER45" s="76"/>
      <c r="AES45" s="76"/>
      <c r="AET45" s="76"/>
      <c r="AEU45" s="76"/>
      <c r="AEV45" s="76"/>
      <c r="AEW45" s="76"/>
      <c r="AEX45" s="76"/>
      <c r="AEY45" s="76"/>
      <c r="AEZ45" s="76"/>
      <c r="AFA45" s="76"/>
      <c r="AFB45" s="76"/>
      <c r="AFC45" s="76"/>
      <c r="AFD45" s="76"/>
      <c r="AFE45" s="76"/>
      <c r="AFF45" s="76"/>
      <c r="AFG45" s="76"/>
      <c r="AFH45" s="76"/>
      <c r="AFI45" s="76"/>
      <c r="AFJ45" s="76"/>
      <c r="AFK45" s="76"/>
      <c r="AFL45" s="76"/>
      <c r="AFM45" s="76"/>
      <c r="AFN45" s="76"/>
      <c r="AFO45" s="76"/>
      <c r="AFP45" s="76"/>
      <c r="AFQ45" s="76"/>
      <c r="AFR45" s="76"/>
      <c r="AFS45" s="76"/>
      <c r="AFT45" s="76"/>
      <c r="AFU45" s="76"/>
      <c r="AFV45" s="76"/>
      <c r="AFW45" s="76"/>
      <c r="AFX45" s="76"/>
      <c r="AFY45" s="76"/>
      <c r="AFZ45" s="76"/>
      <c r="AGA45" s="76"/>
      <c r="AGB45" s="76"/>
      <c r="AGC45" s="76"/>
      <c r="AGD45" s="76"/>
      <c r="AGE45" s="76"/>
      <c r="AGF45" s="76"/>
      <c r="AGG45" s="76"/>
      <c r="AGH45" s="76"/>
      <c r="AGI45" s="76"/>
      <c r="AGJ45" s="76"/>
      <c r="AGK45" s="76"/>
      <c r="AGL45" s="76"/>
      <c r="AGM45" s="76"/>
      <c r="AGN45" s="76"/>
      <c r="AGO45" s="76"/>
      <c r="AGP45" s="76"/>
      <c r="AGQ45" s="76"/>
      <c r="AGR45" s="76"/>
      <c r="AGS45" s="76"/>
      <c r="AGT45" s="76"/>
      <c r="AGU45" s="76"/>
      <c r="AGV45" s="76"/>
      <c r="AGW45" s="76"/>
      <c r="AGX45" s="76"/>
      <c r="AGY45" s="76"/>
      <c r="AGZ45" s="76"/>
      <c r="AHA45" s="76"/>
      <c r="AHB45" s="76"/>
      <c r="AHC45" s="76"/>
      <c r="AHD45" s="76"/>
      <c r="AHE45" s="76"/>
      <c r="AHF45" s="76"/>
      <c r="AHG45" s="76"/>
      <c r="AHH45" s="76"/>
      <c r="AHI45" s="76"/>
      <c r="AHJ45" s="76"/>
      <c r="AHK45" s="76"/>
      <c r="AHL45" s="76"/>
      <c r="AHM45" s="76"/>
      <c r="AHN45" s="76"/>
      <c r="AHO45" s="76"/>
      <c r="AHP45" s="76"/>
      <c r="AHQ45" s="76"/>
      <c r="AHR45" s="76"/>
      <c r="AHS45" s="76"/>
      <c r="AHT45" s="76"/>
      <c r="AHU45" s="76"/>
      <c r="AHV45" s="76"/>
      <c r="AHW45" s="76"/>
      <c r="AHX45" s="76"/>
      <c r="AHY45" s="76"/>
      <c r="AHZ45" s="76"/>
      <c r="AIA45" s="76"/>
      <c r="AIB45" s="76"/>
      <c r="AIC45" s="76"/>
      <c r="AID45" s="76"/>
      <c r="AIE45" s="76"/>
      <c r="AIF45" s="76"/>
      <c r="AIG45" s="76"/>
      <c r="AIH45" s="76"/>
      <c r="AII45" s="76"/>
      <c r="AIJ45" s="76"/>
      <c r="AIK45" s="76"/>
      <c r="AIL45" s="76"/>
      <c r="AIM45" s="76"/>
      <c r="AIN45" s="76"/>
      <c r="AIO45" s="76"/>
      <c r="AIP45" s="76"/>
      <c r="AIQ45" s="76"/>
      <c r="AIR45" s="76"/>
      <c r="AIS45" s="76"/>
      <c r="AIT45" s="76"/>
      <c r="AIU45" s="76"/>
      <c r="AIV45" s="76"/>
      <c r="AIW45" s="76"/>
      <c r="AIX45" s="76"/>
      <c r="AIY45" s="76"/>
      <c r="AIZ45" s="76"/>
      <c r="AJA45" s="76"/>
      <c r="AJB45" s="76"/>
      <c r="AJC45" s="76"/>
      <c r="AJD45" s="76"/>
      <c r="AJE45" s="76"/>
      <c r="AJF45" s="76"/>
      <c r="AJG45" s="76"/>
      <c r="AJH45" s="76"/>
      <c r="AJI45" s="76"/>
      <c r="AJJ45" s="76"/>
      <c r="AJK45" s="76"/>
      <c r="AJL45" s="76"/>
      <c r="AJM45" s="76"/>
      <c r="AJN45" s="76"/>
      <c r="AJO45" s="76"/>
      <c r="AJP45" s="76"/>
      <c r="AJQ45" s="76"/>
      <c r="AJR45" s="76"/>
      <c r="AJS45" s="76"/>
      <c r="AJT45" s="76"/>
      <c r="AJU45" s="76"/>
      <c r="AJV45" s="76"/>
      <c r="AJW45" s="76"/>
      <c r="AJX45" s="76"/>
      <c r="AJY45" s="76"/>
      <c r="AJZ45" s="76"/>
      <c r="AKA45" s="76"/>
      <c r="AKB45" s="76"/>
      <c r="AKC45" s="76"/>
      <c r="AKD45" s="76"/>
      <c r="AKE45" s="76"/>
      <c r="AKF45" s="76"/>
      <c r="AKG45" s="76"/>
      <c r="AKH45" s="76"/>
      <c r="AKI45" s="76"/>
      <c r="AKJ45" s="76"/>
      <c r="AKK45" s="76"/>
      <c r="AKL45" s="76"/>
      <c r="AKM45" s="76"/>
      <c r="AKN45" s="76"/>
      <c r="AKO45" s="76"/>
      <c r="AKP45" s="76"/>
      <c r="AKQ45" s="76"/>
      <c r="AKR45" s="76"/>
      <c r="AKS45" s="76"/>
      <c r="AKT45" s="76"/>
      <c r="AKU45" s="76"/>
      <c r="AKV45" s="76"/>
      <c r="AKW45" s="76"/>
      <c r="AKX45" s="76"/>
      <c r="AKY45" s="76"/>
      <c r="AKZ45" s="76"/>
      <c r="ALA45" s="76"/>
      <c r="ALB45" s="76"/>
      <c r="ALC45" s="76"/>
      <c r="ALD45" s="76"/>
      <c r="ALE45" s="76"/>
      <c r="ALF45" s="76"/>
      <c r="ALG45" s="76"/>
      <c r="ALH45" s="76"/>
      <c r="ALI45" s="76"/>
      <c r="ALJ45" s="76"/>
      <c r="ALK45" s="76"/>
      <c r="ALL45" s="76"/>
      <c r="ALM45" s="76"/>
      <c r="ALN45" s="76"/>
      <c r="ALO45" s="76"/>
      <c r="ALP45" s="76"/>
      <c r="ALQ45" s="76"/>
      <c r="ALR45" s="76"/>
      <c r="ALS45" s="76"/>
      <c r="ALT45" s="76"/>
      <c r="ALU45" s="76"/>
      <c r="ALV45" s="76"/>
      <c r="ALW45" s="76"/>
      <c r="ALX45" s="76"/>
      <c r="ALY45" s="76"/>
      <c r="ALZ45" s="76"/>
      <c r="AMA45" s="76"/>
      <c r="AMB45" s="76"/>
      <c r="AMC45" s="76"/>
      <c r="AMD45" s="76"/>
      <c r="AME45" s="76"/>
      <c r="AMF45" s="76"/>
      <c r="AMG45" s="76"/>
      <c r="AMH45" s="76"/>
      <c r="AMI45" s="76"/>
      <c r="AMJ45" s="76"/>
    </row>
    <row r="46" spans="1:1024" ht="13.5">
      <c r="A46" s="128"/>
      <c r="B46" s="126">
        <v>329</v>
      </c>
      <c r="C46" s="127" t="s">
        <v>225</v>
      </c>
      <c r="D46" s="123">
        <f>SUM(D47:D51)</f>
        <v>19000</v>
      </c>
      <c r="E46" s="123">
        <f>SUM(E47:E51)</f>
        <v>0</v>
      </c>
      <c r="F46" s="124">
        <f t="shared" si="1"/>
        <v>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  <c r="NO46" s="76"/>
      <c r="NP46" s="76"/>
      <c r="NQ46" s="76"/>
      <c r="NR46" s="76"/>
      <c r="NS46" s="76"/>
      <c r="NT46" s="76"/>
      <c r="NU46" s="76"/>
      <c r="NV46" s="76"/>
      <c r="NW46" s="76"/>
      <c r="NX46" s="76"/>
      <c r="NY46" s="76"/>
      <c r="NZ46" s="76"/>
      <c r="OA46" s="76"/>
      <c r="OB46" s="76"/>
      <c r="OC46" s="76"/>
      <c r="OD46" s="76"/>
      <c r="OE46" s="76"/>
      <c r="OF46" s="76"/>
      <c r="OG46" s="76"/>
      <c r="OH46" s="76"/>
      <c r="OI46" s="76"/>
      <c r="OJ46" s="76"/>
      <c r="OK46" s="76"/>
      <c r="OL46" s="76"/>
      <c r="OM46" s="76"/>
      <c r="ON46" s="76"/>
      <c r="OO46" s="76"/>
      <c r="OP46" s="76"/>
      <c r="OQ46" s="76"/>
      <c r="OR46" s="76"/>
      <c r="OS46" s="76"/>
      <c r="OT46" s="76"/>
      <c r="OU46" s="76"/>
      <c r="OV46" s="76"/>
      <c r="OW46" s="76"/>
      <c r="OX46" s="76"/>
      <c r="OY46" s="76"/>
      <c r="OZ46" s="76"/>
      <c r="PA46" s="76"/>
      <c r="PB46" s="76"/>
      <c r="PC46" s="76"/>
      <c r="PD46" s="76"/>
      <c r="PE46" s="76"/>
      <c r="PF46" s="76"/>
      <c r="PG46" s="76"/>
      <c r="PH46" s="76"/>
      <c r="PI46" s="76"/>
      <c r="PJ46" s="76"/>
      <c r="PK46" s="76"/>
      <c r="PL46" s="76"/>
      <c r="PM46" s="76"/>
      <c r="PN46" s="76"/>
      <c r="PO46" s="76"/>
      <c r="PP46" s="76"/>
      <c r="PQ46" s="76"/>
      <c r="PR46" s="76"/>
      <c r="PS46" s="76"/>
      <c r="PT46" s="76"/>
      <c r="PU46" s="76"/>
      <c r="PV46" s="76"/>
      <c r="PW46" s="76"/>
      <c r="PX46" s="76"/>
      <c r="PY46" s="76"/>
      <c r="PZ46" s="76"/>
      <c r="QA46" s="76"/>
      <c r="QB46" s="76"/>
      <c r="QC46" s="76"/>
      <c r="QD46" s="76"/>
      <c r="QE46" s="76"/>
      <c r="QF46" s="76"/>
      <c r="QG46" s="76"/>
      <c r="QH46" s="76"/>
      <c r="QI46" s="76"/>
      <c r="QJ46" s="76"/>
      <c r="QK46" s="76"/>
      <c r="QL46" s="76"/>
      <c r="QM46" s="76"/>
      <c r="QN46" s="76"/>
      <c r="QO46" s="76"/>
      <c r="QP46" s="76"/>
      <c r="QQ46" s="76"/>
      <c r="QR46" s="76"/>
      <c r="QS46" s="76"/>
      <c r="QT46" s="76"/>
      <c r="QU46" s="76"/>
      <c r="QV46" s="76"/>
      <c r="QW46" s="76"/>
      <c r="QX46" s="76"/>
      <c r="QY46" s="76"/>
      <c r="QZ46" s="76"/>
      <c r="RA46" s="76"/>
      <c r="RB46" s="76"/>
      <c r="RC46" s="76"/>
      <c r="RD46" s="76"/>
      <c r="RE46" s="76"/>
      <c r="RF46" s="76"/>
      <c r="RG46" s="76"/>
      <c r="RH46" s="76"/>
      <c r="RI46" s="76"/>
      <c r="RJ46" s="76"/>
      <c r="RK46" s="76"/>
      <c r="RL46" s="76"/>
      <c r="RM46" s="76"/>
      <c r="RN46" s="76"/>
      <c r="RO46" s="76"/>
      <c r="RP46" s="76"/>
      <c r="RQ46" s="76"/>
      <c r="RR46" s="76"/>
      <c r="RS46" s="76"/>
      <c r="RT46" s="76"/>
      <c r="RU46" s="76"/>
      <c r="RV46" s="76"/>
      <c r="RW46" s="76"/>
      <c r="RX46" s="76"/>
      <c r="RY46" s="76"/>
      <c r="RZ46" s="76"/>
      <c r="SA46" s="76"/>
      <c r="SB46" s="76"/>
      <c r="SC46" s="76"/>
      <c r="SD46" s="76"/>
      <c r="SE46" s="76"/>
      <c r="SF46" s="76"/>
      <c r="SG46" s="76"/>
      <c r="SH46" s="76"/>
      <c r="SI46" s="76"/>
      <c r="SJ46" s="76"/>
      <c r="SK46" s="76"/>
      <c r="SL46" s="76"/>
      <c r="SM46" s="76"/>
      <c r="SN46" s="76"/>
      <c r="SO46" s="76"/>
      <c r="SP46" s="76"/>
      <c r="SQ46" s="76"/>
      <c r="SR46" s="76"/>
      <c r="SS46" s="76"/>
      <c r="ST46" s="76"/>
      <c r="SU46" s="76"/>
      <c r="SV46" s="76"/>
      <c r="SW46" s="76"/>
      <c r="SX46" s="76"/>
      <c r="SY46" s="76"/>
      <c r="SZ46" s="76"/>
      <c r="TA46" s="76"/>
      <c r="TB46" s="76"/>
      <c r="TC46" s="76"/>
      <c r="TD46" s="76"/>
      <c r="TE46" s="76"/>
      <c r="TF46" s="76"/>
      <c r="TG46" s="76"/>
      <c r="TH46" s="76"/>
      <c r="TI46" s="76"/>
      <c r="TJ46" s="76"/>
      <c r="TK46" s="76"/>
      <c r="TL46" s="76"/>
      <c r="TM46" s="76"/>
      <c r="TN46" s="76"/>
      <c r="TO46" s="76"/>
      <c r="TP46" s="76"/>
      <c r="TQ46" s="76"/>
      <c r="TR46" s="76"/>
      <c r="TS46" s="76"/>
      <c r="TT46" s="76"/>
      <c r="TU46" s="76"/>
      <c r="TV46" s="76"/>
      <c r="TW46" s="76"/>
      <c r="TX46" s="76"/>
      <c r="TY46" s="76"/>
      <c r="TZ46" s="76"/>
      <c r="UA46" s="76"/>
      <c r="UB46" s="76"/>
      <c r="UC46" s="76"/>
      <c r="UD46" s="76"/>
      <c r="UE46" s="76"/>
      <c r="UF46" s="76"/>
      <c r="UG46" s="76"/>
      <c r="UH46" s="76"/>
      <c r="UI46" s="76"/>
      <c r="UJ46" s="76"/>
      <c r="UK46" s="76"/>
      <c r="UL46" s="76"/>
      <c r="UM46" s="76"/>
      <c r="UN46" s="76"/>
      <c r="UO46" s="76"/>
      <c r="UP46" s="76"/>
      <c r="UQ46" s="76"/>
      <c r="UR46" s="76"/>
      <c r="US46" s="76"/>
      <c r="UT46" s="76"/>
      <c r="UU46" s="76"/>
      <c r="UV46" s="76"/>
      <c r="UW46" s="76"/>
      <c r="UX46" s="76"/>
      <c r="UY46" s="76"/>
      <c r="UZ46" s="76"/>
      <c r="VA46" s="76"/>
      <c r="VB46" s="76"/>
      <c r="VC46" s="76"/>
      <c r="VD46" s="76"/>
      <c r="VE46" s="76"/>
      <c r="VF46" s="76"/>
      <c r="VG46" s="76"/>
      <c r="VH46" s="76"/>
      <c r="VI46" s="76"/>
      <c r="VJ46" s="76"/>
      <c r="VK46" s="76"/>
      <c r="VL46" s="76"/>
      <c r="VM46" s="76"/>
      <c r="VN46" s="76"/>
      <c r="VO46" s="76"/>
      <c r="VP46" s="76"/>
      <c r="VQ46" s="76"/>
      <c r="VR46" s="76"/>
      <c r="VS46" s="76"/>
      <c r="VT46" s="76"/>
      <c r="VU46" s="76"/>
      <c r="VV46" s="76"/>
      <c r="VW46" s="76"/>
      <c r="VX46" s="76"/>
      <c r="VY46" s="76"/>
      <c r="VZ46" s="76"/>
      <c r="WA46" s="76"/>
      <c r="WB46" s="76"/>
      <c r="WC46" s="76"/>
      <c r="WD46" s="76"/>
      <c r="WE46" s="76"/>
      <c r="WF46" s="76"/>
      <c r="WG46" s="76"/>
      <c r="WH46" s="76"/>
      <c r="WI46" s="76"/>
      <c r="WJ46" s="76"/>
      <c r="WK46" s="76"/>
      <c r="WL46" s="76"/>
      <c r="WM46" s="76"/>
      <c r="WN46" s="76"/>
      <c r="WO46" s="76"/>
      <c r="WP46" s="76"/>
      <c r="WQ46" s="76"/>
      <c r="WR46" s="76"/>
      <c r="WS46" s="76"/>
      <c r="WT46" s="76"/>
      <c r="WU46" s="76"/>
      <c r="WV46" s="76"/>
      <c r="WW46" s="76"/>
      <c r="WX46" s="76"/>
      <c r="WY46" s="76"/>
      <c r="WZ46" s="76"/>
      <c r="XA46" s="76"/>
      <c r="XB46" s="76"/>
      <c r="XC46" s="76"/>
      <c r="XD46" s="76"/>
      <c r="XE46" s="76"/>
      <c r="XF46" s="76"/>
      <c r="XG46" s="76"/>
      <c r="XH46" s="76"/>
      <c r="XI46" s="76"/>
      <c r="XJ46" s="76"/>
      <c r="XK46" s="76"/>
      <c r="XL46" s="76"/>
      <c r="XM46" s="76"/>
      <c r="XN46" s="76"/>
      <c r="XO46" s="76"/>
      <c r="XP46" s="76"/>
      <c r="XQ46" s="76"/>
      <c r="XR46" s="76"/>
      <c r="XS46" s="76"/>
      <c r="XT46" s="76"/>
      <c r="XU46" s="76"/>
      <c r="XV46" s="76"/>
      <c r="XW46" s="76"/>
      <c r="XX46" s="76"/>
      <c r="XY46" s="76"/>
      <c r="XZ46" s="76"/>
      <c r="YA46" s="76"/>
      <c r="YB46" s="76"/>
      <c r="YC46" s="76"/>
      <c r="YD46" s="76"/>
      <c r="YE46" s="76"/>
      <c r="YF46" s="76"/>
      <c r="YG46" s="76"/>
      <c r="YH46" s="76"/>
      <c r="YI46" s="76"/>
      <c r="YJ46" s="76"/>
      <c r="YK46" s="76"/>
      <c r="YL46" s="76"/>
      <c r="YM46" s="76"/>
      <c r="YN46" s="76"/>
      <c r="YO46" s="76"/>
      <c r="YP46" s="76"/>
      <c r="YQ46" s="76"/>
      <c r="YR46" s="76"/>
      <c r="YS46" s="76"/>
      <c r="YT46" s="76"/>
      <c r="YU46" s="76"/>
      <c r="YV46" s="76"/>
      <c r="YW46" s="76"/>
      <c r="YX46" s="76"/>
      <c r="YY46" s="76"/>
      <c r="YZ46" s="76"/>
      <c r="ZA46" s="76"/>
      <c r="ZB46" s="76"/>
      <c r="ZC46" s="76"/>
      <c r="ZD46" s="76"/>
      <c r="ZE46" s="76"/>
      <c r="ZF46" s="76"/>
      <c r="ZG46" s="76"/>
      <c r="ZH46" s="76"/>
      <c r="ZI46" s="76"/>
      <c r="ZJ46" s="76"/>
      <c r="ZK46" s="76"/>
      <c r="ZL46" s="76"/>
      <c r="ZM46" s="76"/>
      <c r="ZN46" s="76"/>
      <c r="ZO46" s="76"/>
      <c r="ZP46" s="76"/>
      <c r="ZQ46" s="76"/>
      <c r="ZR46" s="76"/>
      <c r="ZS46" s="76"/>
      <c r="ZT46" s="76"/>
      <c r="ZU46" s="76"/>
      <c r="ZV46" s="76"/>
      <c r="ZW46" s="76"/>
      <c r="ZX46" s="76"/>
      <c r="ZY46" s="76"/>
      <c r="ZZ46" s="76"/>
      <c r="AAA46" s="76"/>
      <c r="AAB46" s="76"/>
      <c r="AAC46" s="76"/>
      <c r="AAD46" s="76"/>
      <c r="AAE46" s="76"/>
      <c r="AAF46" s="76"/>
      <c r="AAG46" s="76"/>
      <c r="AAH46" s="76"/>
      <c r="AAI46" s="76"/>
      <c r="AAJ46" s="76"/>
      <c r="AAK46" s="76"/>
      <c r="AAL46" s="76"/>
      <c r="AAM46" s="76"/>
      <c r="AAN46" s="76"/>
      <c r="AAO46" s="76"/>
      <c r="AAP46" s="76"/>
      <c r="AAQ46" s="76"/>
      <c r="AAR46" s="76"/>
      <c r="AAS46" s="76"/>
      <c r="AAT46" s="76"/>
      <c r="AAU46" s="76"/>
      <c r="AAV46" s="76"/>
      <c r="AAW46" s="76"/>
      <c r="AAX46" s="76"/>
      <c r="AAY46" s="76"/>
      <c r="AAZ46" s="76"/>
      <c r="ABA46" s="76"/>
      <c r="ABB46" s="76"/>
      <c r="ABC46" s="76"/>
      <c r="ABD46" s="76"/>
      <c r="ABE46" s="76"/>
      <c r="ABF46" s="76"/>
      <c r="ABG46" s="76"/>
      <c r="ABH46" s="76"/>
      <c r="ABI46" s="76"/>
      <c r="ABJ46" s="76"/>
      <c r="ABK46" s="76"/>
      <c r="ABL46" s="76"/>
      <c r="ABM46" s="76"/>
      <c r="ABN46" s="76"/>
      <c r="ABO46" s="76"/>
      <c r="ABP46" s="76"/>
      <c r="ABQ46" s="76"/>
      <c r="ABR46" s="76"/>
      <c r="ABS46" s="76"/>
      <c r="ABT46" s="76"/>
      <c r="ABU46" s="76"/>
      <c r="ABV46" s="76"/>
      <c r="ABW46" s="76"/>
      <c r="ABX46" s="76"/>
      <c r="ABY46" s="76"/>
      <c r="ABZ46" s="76"/>
      <c r="ACA46" s="76"/>
      <c r="ACB46" s="76"/>
      <c r="ACC46" s="76"/>
      <c r="ACD46" s="76"/>
      <c r="ACE46" s="76"/>
      <c r="ACF46" s="76"/>
      <c r="ACG46" s="76"/>
      <c r="ACH46" s="76"/>
      <c r="ACI46" s="76"/>
      <c r="ACJ46" s="76"/>
      <c r="ACK46" s="76"/>
      <c r="ACL46" s="76"/>
      <c r="ACM46" s="76"/>
      <c r="ACN46" s="76"/>
      <c r="ACO46" s="76"/>
      <c r="ACP46" s="76"/>
      <c r="ACQ46" s="76"/>
      <c r="ACR46" s="76"/>
      <c r="ACS46" s="76"/>
      <c r="ACT46" s="76"/>
      <c r="ACU46" s="76"/>
      <c r="ACV46" s="76"/>
      <c r="ACW46" s="76"/>
      <c r="ACX46" s="76"/>
      <c r="ACY46" s="76"/>
      <c r="ACZ46" s="76"/>
      <c r="ADA46" s="76"/>
      <c r="ADB46" s="76"/>
      <c r="ADC46" s="76"/>
      <c r="ADD46" s="76"/>
      <c r="ADE46" s="76"/>
      <c r="ADF46" s="76"/>
      <c r="ADG46" s="76"/>
      <c r="ADH46" s="76"/>
      <c r="ADI46" s="76"/>
      <c r="ADJ46" s="76"/>
      <c r="ADK46" s="76"/>
      <c r="ADL46" s="76"/>
      <c r="ADM46" s="76"/>
      <c r="ADN46" s="76"/>
      <c r="ADO46" s="76"/>
      <c r="ADP46" s="76"/>
      <c r="ADQ46" s="76"/>
      <c r="ADR46" s="76"/>
      <c r="ADS46" s="76"/>
      <c r="ADT46" s="76"/>
      <c r="ADU46" s="76"/>
      <c r="ADV46" s="76"/>
      <c r="ADW46" s="76"/>
      <c r="ADX46" s="76"/>
      <c r="ADY46" s="76"/>
      <c r="ADZ46" s="76"/>
      <c r="AEA46" s="76"/>
      <c r="AEB46" s="76"/>
      <c r="AEC46" s="76"/>
      <c r="AED46" s="76"/>
      <c r="AEE46" s="76"/>
      <c r="AEF46" s="76"/>
      <c r="AEG46" s="76"/>
      <c r="AEH46" s="76"/>
      <c r="AEI46" s="76"/>
      <c r="AEJ46" s="76"/>
      <c r="AEK46" s="76"/>
      <c r="AEL46" s="76"/>
      <c r="AEM46" s="76"/>
      <c r="AEN46" s="76"/>
      <c r="AEO46" s="76"/>
      <c r="AEP46" s="76"/>
      <c r="AEQ46" s="76"/>
      <c r="AER46" s="76"/>
      <c r="AES46" s="76"/>
      <c r="AET46" s="76"/>
      <c r="AEU46" s="76"/>
      <c r="AEV46" s="76"/>
      <c r="AEW46" s="76"/>
      <c r="AEX46" s="76"/>
      <c r="AEY46" s="76"/>
      <c r="AEZ46" s="76"/>
      <c r="AFA46" s="76"/>
      <c r="AFB46" s="76"/>
      <c r="AFC46" s="76"/>
      <c r="AFD46" s="76"/>
      <c r="AFE46" s="76"/>
      <c r="AFF46" s="76"/>
      <c r="AFG46" s="76"/>
      <c r="AFH46" s="76"/>
      <c r="AFI46" s="76"/>
      <c r="AFJ46" s="76"/>
      <c r="AFK46" s="76"/>
      <c r="AFL46" s="76"/>
      <c r="AFM46" s="76"/>
      <c r="AFN46" s="76"/>
      <c r="AFO46" s="76"/>
      <c r="AFP46" s="76"/>
      <c r="AFQ46" s="76"/>
      <c r="AFR46" s="76"/>
      <c r="AFS46" s="76"/>
      <c r="AFT46" s="76"/>
      <c r="AFU46" s="76"/>
      <c r="AFV46" s="76"/>
      <c r="AFW46" s="76"/>
      <c r="AFX46" s="76"/>
      <c r="AFY46" s="76"/>
      <c r="AFZ46" s="76"/>
      <c r="AGA46" s="76"/>
      <c r="AGB46" s="76"/>
      <c r="AGC46" s="76"/>
      <c r="AGD46" s="76"/>
      <c r="AGE46" s="76"/>
      <c r="AGF46" s="76"/>
      <c r="AGG46" s="76"/>
      <c r="AGH46" s="76"/>
      <c r="AGI46" s="76"/>
      <c r="AGJ46" s="76"/>
      <c r="AGK46" s="76"/>
      <c r="AGL46" s="76"/>
      <c r="AGM46" s="76"/>
      <c r="AGN46" s="76"/>
      <c r="AGO46" s="76"/>
      <c r="AGP46" s="76"/>
      <c r="AGQ46" s="76"/>
      <c r="AGR46" s="76"/>
      <c r="AGS46" s="76"/>
      <c r="AGT46" s="76"/>
      <c r="AGU46" s="76"/>
      <c r="AGV46" s="76"/>
      <c r="AGW46" s="76"/>
      <c r="AGX46" s="76"/>
      <c r="AGY46" s="76"/>
      <c r="AGZ46" s="76"/>
      <c r="AHA46" s="76"/>
      <c r="AHB46" s="76"/>
      <c r="AHC46" s="76"/>
      <c r="AHD46" s="76"/>
      <c r="AHE46" s="76"/>
      <c r="AHF46" s="76"/>
      <c r="AHG46" s="76"/>
      <c r="AHH46" s="76"/>
      <c r="AHI46" s="76"/>
      <c r="AHJ46" s="76"/>
      <c r="AHK46" s="76"/>
      <c r="AHL46" s="76"/>
      <c r="AHM46" s="76"/>
      <c r="AHN46" s="76"/>
      <c r="AHO46" s="76"/>
      <c r="AHP46" s="76"/>
      <c r="AHQ46" s="76"/>
      <c r="AHR46" s="76"/>
      <c r="AHS46" s="76"/>
      <c r="AHT46" s="76"/>
      <c r="AHU46" s="76"/>
      <c r="AHV46" s="76"/>
      <c r="AHW46" s="76"/>
      <c r="AHX46" s="76"/>
      <c r="AHY46" s="76"/>
      <c r="AHZ46" s="76"/>
      <c r="AIA46" s="76"/>
      <c r="AIB46" s="76"/>
      <c r="AIC46" s="76"/>
      <c r="AID46" s="76"/>
      <c r="AIE46" s="76"/>
      <c r="AIF46" s="76"/>
      <c r="AIG46" s="76"/>
      <c r="AIH46" s="76"/>
      <c r="AII46" s="76"/>
      <c r="AIJ46" s="76"/>
      <c r="AIK46" s="76"/>
      <c r="AIL46" s="76"/>
      <c r="AIM46" s="76"/>
      <c r="AIN46" s="76"/>
      <c r="AIO46" s="76"/>
      <c r="AIP46" s="76"/>
      <c r="AIQ46" s="76"/>
      <c r="AIR46" s="76"/>
      <c r="AIS46" s="76"/>
      <c r="AIT46" s="76"/>
      <c r="AIU46" s="76"/>
      <c r="AIV46" s="76"/>
      <c r="AIW46" s="76"/>
      <c r="AIX46" s="76"/>
      <c r="AIY46" s="76"/>
      <c r="AIZ46" s="76"/>
      <c r="AJA46" s="76"/>
      <c r="AJB46" s="76"/>
      <c r="AJC46" s="76"/>
      <c r="AJD46" s="76"/>
      <c r="AJE46" s="76"/>
      <c r="AJF46" s="76"/>
      <c r="AJG46" s="76"/>
      <c r="AJH46" s="76"/>
      <c r="AJI46" s="76"/>
      <c r="AJJ46" s="76"/>
      <c r="AJK46" s="76"/>
      <c r="AJL46" s="76"/>
      <c r="AJM46" s="76"/>
      <c r="AJN46" s="76"/>
      <c r="AJO46" s="76"/>
      <c r="AJP46" s="76"/>
      <c r="AJQ46" s="76"/>
      <c r="AJR46" s="76"/>
      <c r="AJS46" s="76"/>
      <c r="AJT46" s="76"/>
      <c r="AJU46" s="76"/>
      <c r="AJV46" s="76"/>
      <c r="AJW46" s="76"/>
      <c r="AJX46" s="76"/>
      <c r="AJY46" s="76"/>
      <c r="AJZ46" s="76"/>
      <c r="AKA46" s="76"/>
      <c r="AKB46" s="76"/>
      <c r="AKC46" s="76"/>
      <c r="AKD46" s="76"/>
      <c r="AKE46" s="76"/>
      <c r="AKF46" s="76"/>
      <c r="AKG46" s="76"/>
      <c r="AKH46" s="76"/>
      <c r="AKI46" s="76"/>
      <c r="AKJ46" s="76"/>
      <c r="AKK46" s="76"/>
      <c r="AKL46" s="76"/>
      <c r="AKM46" s="76"/>
      <c r="AKN46" s="76"/>
      <c r="AKO46" s="76"/>
      <c r="AKP46" s="76"/>
      <c r="AKQ46" s="76"/>
      <c r="AKR46" s="76"/>
      <c r="AKS46" s="76"/>
      <c r="AKT46" s="76"/>
      <c r="AKU46" s="76"/>
      <c r="AKV46" s="76"/>
      <c r="AKW46" s="76"/>
      <c r="AKX46" s="76"/>
      <c r="AKY46" s="76"/>
      <c r="AKZ46" s="76"/>
      <c r="ALA46" s="76"/>
      <c r="ALB46" s="76"/>
      <c r="ALC46" s="76"/>
      <c r="ALD46" s="76"/>
      <c r="ALE46" s="76"/>
      <c r="ALF46" s="76"/>
      <c r="ALG46" s="76"/>
      <c r="ALH46" s="76"/>
      <c r="ALI46" s="76"/>
      <c r="ALJ46" s="76"/>
      <c r="ALK46" s="76"/>
      <c r="ALL46" s="76"/>
      <c r="ALM46" s="76"/>
      <c r="ALN46" s="76"/>
      <c r="ALO46" s="76"/>
      <c r="ALP46" s="76"/>
      <c r="ALQ46" s="76"/>
      <c r="ALR46" s="76"/>
      <c r="ALS46" s="76"/>
      <c r="ALT46" s="76"/>
      <c r="ALU46" s="76"/>
      <c r="ALV46" s="76"/>
      <c r="ALW46" s="76"/>
      <c r="ALX46" s="76"/>
      <c r="ALY46" s="76"/>
      <c r="ALZ46" s="76"/>
      <c r="AMA46" s="76"/>
      <c r="AMB46" s="76"/>
      <c r="AMC46" s="76"/>
      <c r="AMD46" s="76"/>
      <c r="AME46" s="76"/>
      <c r="AMF46" s="76"/>
      <c r="AMG46" s="76"/>
      <c r="AMH46" s="76"/>
      <c r="AMI46" s="76"/>
      <c r="AMJ46" s="76"/>
    </row>
    <row r="47" spans="1:1024" ht="13.5">
      <c r="A47" s="128"/>
      <c r="B47" s="129">
        <v>3292</v>
      </c>
      <c r="C47" s="130" t="s">
        <v>122</v>
      </c>
      <c r="D47" s="131">
        <v>10000</v>
      </c>
      <c r="E47" s="131">
        <v>0</v>
      </c>
      <c r="F47" s="132">
        <f t="shared" si="1"/>
        <v>0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6"/>
      <c r="ALB47" s="76"/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/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</row>
    <row r="48" spans="1:1024" ht="13.5">
      <c r="A48" s="128"/>
      <c r="B48" s="129">
        <v>3293</v>
      </c>
      <c r="C48" s="130" t="s">
        <v>126</v>
      </c>
      <c r="D48" s="131">
        <v>8000</v>
      </c>
      <c r="E48" s="131">
        <v>0</v>
      </c>
      <c r="F48" s="132">
        <f t="shared" si="1"/>
        <v>0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  <c r="NO48" s="76"/>
      <c r="NP48" s="76"/>
      <c r="NQ48" s="76"/>
      <c r="NR48" s="76"/>
      <c r="NS48" s="76"/>
      <c r="NT48" s="76"/>
      <c r="NU48" s="76"/>
      <c r="NV48" s="76"/>
      <c r="NW48" s="76"/>
      <c r="NX48" s="76"/>
      <c r="NY48" s="76"/>
      <c r="NZ48" s="76"/>
      <c r="OA48" s="76"/>
      <c r="OB48" s="76"/>
      <c r="OC48" s="76"/>
      <c r="OD48" s="76"/>
      <c r="OE48" s="76"/>
      <c r="OF48" s="76"/>
      <c r="OG48" s="76"/>
      <c r="OH48" s="76"/>
      <c r="OI48" s="76"/>
      <c r="OJ48" s="76"/>
      <c r="OK48" s="76"/>
      <c r="OL48" s="76"/>
      <c r="OM48" s="76"/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6"/>
      <c r="PB48" s="76"/>
      <c r="PC48" s="76"/>
      <c r="PD48" s="76"/>
      <c r="PE48" s="76"/>
      <c r="PF48" s="76"/>
      <c r="PG48" s="76"/>
      <c r="PH48" s="76"/>
      <c r="PI48" s="76"/>
      <c r="PJ48" s="76"/>
      <c r="PK48" s="76"/>
      <c r="PL48" s="76"/>
      <c r="PM48" s="76"/>
      <c r="PN48" s="76"/>
      <c r="PO48" s="76"/>
      <c r="PP48" s="76"/>
      <c r="PQ48" s="76"/>
      <c r="PR48" s="76"/>
      <c r="PS48" s="76"/>
      <c r="PT48" s="76"/>
      <c r="PU48" s="76"/>
      <c r="PV48" s="76"/>
      <c r="PW48" s="76"/>
      <c r="PX48" s="76"/>
      <c r="PY48" s="76"/>
      <c r="PZ48" s="76"/>
      <c r="QA48" s="76"/>
      <c r="QB48" s="76"/>
      <c r="QC48" s="76"/>
      <c r="QD48" s="76"/>
      <c r="QE48" s="76"/>
      <c r="QF48" s="76"/>
      <c r="QG48" s="76"/>
      <c r="QH48" s="76"/>
      <c r="QI48" s="76"/>
      <c r="QJ48" s="76"/>
      <c r="QK48" s="76"/>
      <c r="QL48" s="76"/>
      <c r="QM48" s="76"/>
      <c r="QN48" s="76"/>
      <c r="QO48" s="76"/>
      <c r="QP48" s="76"/>
      <c r="QQ48" s="76"/>
      <c r="QR48" s="76"/>
      <c r="QS48" s="76"/>
      <c r="QT48" s="76"/>
      <c r="QU48" s="76"/>
      <c r="QV48" s="76"/>
      <c r="QW48" s="76"/>
      <c r="QX48" s="76"/>
      <c r="QY48" s="76"/>
      <c r="QZ48" s="76"/>
      <c r="RA48" s="76"/>
      <c r="RB48" s="76"/>
      <c r="RC48" s="76"/>
      <c r="RD48" s="76"/>
      <c r="RE48" s="76"/>
      <c r="RF48" s="76"/>
      <c r="RG48" s="76"/>
      <c r="RH48" s="76"/>
      <c r="RI48" s="76"/>
      <c r="RJ48" s="76"/>
      <c r="RK48" s="76"/>
      <c r="RL48" s="76"/>
      <c r="RM48" s="76"/>
      <c r="RN48" s="76"/>
      <c r="RO48" s="76"/>
      <c r="RP48" s="76"/>
      <c r="RQ48" s="76"/>
      <c r="RR48" s="76"/>
      <c r="RS48" s="76"/>
      <c r="RT48" s="76"/>
      <c r="RU48" s="76"/>
      <c r="RV48" s="76"/>
      <c r="RW48" s="76"/>
      <c r="RX48" s="76"/>
      <c r="RY48" s="76"/>
      <c r="RZ48" s="76"/>
      <c r="SA48" s="76"/>
      <c r="SB48" s="76"/>
      <c r="SC48" s="76"/>
      <c r="SD48" s="76"/>
      <c r="SE48" s="76"/>
      <c r="SF48" s="76"/>
      <c r="SG48" s="76"/>
      <c r="SH48" s="76"/>
      <c r="SI48" s="76"/>
      <c r="SJ48" s="76"/>
      <c r="SK48" s="76"/>
      <c r="SL48" s="76"/>
      <c r="SM48" s="76"/>
      <c r="SN48" s="76"/>
      <c r="SO48" s="76"/>
      <c r="SP48" s="76"/>
      <c r="SQ48" s="76"/>
      <c r="SR48" s="76"/>
      <c r="SS48" s="76"/>
      <c r="ST48" s="76"/>
      <c r="SU48" s="76"/>
      <c r="SV48" s="76"/>
      <c r="SW48" s="76"/>
      <c r="SX48" s="76"/>
      <c r="SY48" s="76"/>
      <c r="SZ48" s="76"/>
      <c r="TA48" s="76"/>
      <c r="TB48" s="76"/>
      <c r="TC48" s="76"/>
      <c r="TD48" s="76"/>
      <c r="TE48" s="76"/>
      <c r="TF48" s="76"/>
      <c r="TG48" s="76"/>
      <c r="TH48" s="76"/>
      <c r="TI48" s="76"/>
      <c r="TJ48" s="76"/>
      <c r="TK48" s="76"/>
      <c r="TL48" s="76"/>
      <c r="TM48" s="76"/>
      <c r="TN48" s="76"/>
      <c r="TO48" s="76"/>
      <c r="TP48" s="76"/>
      <c r="TQ48" s="76"/>
      <c r="TR48" s="76"/>
      <c r="TS48" s="76"/>
      <c r="TT48" s="76"/>
      <c r="TU48" s="76"/>
      <c r="TV48" s="76"/>
      <c r="TW48" s="76"/>
      <c r="TX48" s="76"/>
      <c r="TY48" s="76"/>
      <c r="TZ48" s="76"/>
      <c r="UA48" s="76"/>
      <c r="UB48" s="76"/>
      <c r="UC48" s="76"/>
      <c r="UD48" s="76"/>
      <c r="UE48" s="76"/>
      <c r="UF48" s="76"/>
      <c r="UG48" s="76"/>
      <c r="UH48" s="76"/>
      <c r="UI48" s="76"/>
      <c r="UJ48" s="76"/>
      <c r="UK48" s="76"/>
      <c r="UL48" s="76"/>
      <c r="UM48" s="76"/>
      <c r="UN48" s="76"/>
      <c r="UO48" s="76"/>
      <c r="UP48" s="76"/>
      <c r="UQ48" s="76"/>
      <c r="UR48" s="76"/>
      <c r="US48" s="76"/>
      <c r="UT48" s="76"/>
      <c r="UU48" s="76"/>
      <c r="UV48" s="76"/>
      <c r="UW48" s="76"/>
      <c r="UX48" s="76"/>
      <c r="UY48" s="76"/>
      <c r="UZ48" s="76"/>
      <c r="VA48" s="76"/>
      <c r="VB48" s="76"/>
      <c r="VC48" s="76"/>
      <c r="VD48" s="76"/>
      <c r="VE48" s="76"/>
      <c r="VF48" s="76"/>
      <c r="VG48" s="76"/>
      <c r="VH48" s="76"/>
      <c r="VI48" s="76"/>
      <c r="VJ48" s="76"/>
      <c r="VK48" s="76"/>
      <c r="VL48" s="76"/>
      <c r="VM48" s="76"/>
      <c r="VN48" s="76"/>
      <c r="VO48" s="76"/>
      <c r="VP48" s="76"/>
      <c r="VQ48" s="76"/>
      <c r="VR48" s="76"/>
      <c r="VS48" s="76"/>
      <c r="VT48" s="76"/>
      <c r="VU48" s="76"/>
      <c r="VV48" s="76"/>
      <c r="VW48" s="76"/>
      <c r="VX48" s="76"/>
      <c r="VY48" s="76"/>
      <c r="VZ48" s="76"/>
      <c r="WA48" s="76"/>
      <c r="WB48" s="76"/>
      <c r="WC48" s="76"/>
      <c r="WD48" s="76"/>
      <c r="WE48" s="76"/>
      <c r="WF48" s="76"/>
      <c r="WG48" s="76"/>
      <c r="WH48" s="76"/>
      <c r="WI48" s="76"/>
      <c r="WJ48" s="76"/>
      <c r="WK48" s="76"/>
      <c r="WL48" s="76"/>
      <c r="WM48" s="76"/>
      <c r="WN48" s="76"/>
      <c r="WO48" s="76"/>
      <c r="WP48" s="76"/>
      <c r="WQ48" s="76"/>
      <c r="WR48" s="76"/>
      <c r="WS48" s="76"/>
      <c r="WT48" s="76"/>
      <c r="WU48" s="76"/>
      <c r="WV48" s="76"/>
      <c r="WW48" s="76"/>
      <c r="WX48" s="76"/>
      <c r="WY48" s="76"/>
      <c r="WZ48" s="76"/>
      <c r="XA48" s="76"/>
      <c r="XB48" s="76"/>
      <c r="XC48" s="76"/>
      <c r="XD48" s="76"/>
      <c r="XE48" s="76"/>
      <c r="XF48" s="76"/>
      <c r="XG48" s="76"/>
      <c r="XH48" s="76"/>
      <c r="XI48" s="76"/>
      <c r="XJ48" s="76"/>
      <c r="XK48" s="76"/>
      <c r="XL48" s="76"/>
      <c r="XM48" s="76"/>
      <c r="XN48" s="76"/>
      <c r="XO48" s="76"/>
      <c r="XP48" s="76"/>
      <c r="XQ48" s="76"/>
      <c r="XR48" s="76"/>
      <c r="XS48" s="76"/>
      <c r="XT48" s="76"/>
      <c r="XU48" s="76"/>
      <c r="XV48" s="76"/>
      <c r="XW48" s="76"/>
      <c r="XX48" s="76"/>
      <c r="XY48" s="76"/>
      <c r="XZ48" s="76"/>
      <c r="YA48" s="76"/>
      <c r="YB48" s="76"/>
      <c r="YC48" s="76"/>
      <c r="YD48" s="76"/>
      <c r="YE48" s="76"/>
      <c r="YF48" s="76"/>
      <c r="YG48" s="76"/>
      <c r="YH48" s="76"/>
      <c r="YI48" s="76"/>
      <c r="YJ48" s="76"/>
      <c r="YK48" s="76"/>
      <c r="YL48" s="76"/>
      <c r="YM48" s="76"/>
      <c r="YN48" s="76"/>
      <c r="YO48" s="76"/>
      <c r="YP48" s="76"/>
      <c r="YQ48" s="76"/>
      <c r="YR48" s="76"/>
      <c r="YS48" s="76"/>
      <c r="YT48" s="76"/>
      <c r="YU48" s="76"/>
      <c r="YV48" s="76"/>
      <c r="YW48" s="76"/>
      <c r="YX48" s="76"/>
      <c r="YY48" s="76"/>
      <c r="YZ48" s="76"/>
      <c r="ZA48" s="76"/>
      <c r="ZB48" s="76"/>
      <c r="ZC48" s="76"/>
      <c r="ZD48" s="76"/>
      <c r="ZE48" s="76"/>
      <c r="ZF48" s="76"/>
      <c r="ZG48" s="76"/>
      <c r="ZH48" s="76"/>
      <c r="ZI48" s="76"/>
      <c r="ZJ48" s="76"/>
      <c r="ZK48" s="76"/>
      <c r="ZL48" s="76"/>
      <c r="ZM48" s="76"/>
      <c r="ZN48" s="76"/>
      <c r="ZO48" s="76"/>
      <c r="ZP48" s="76"/>
      <c r="ZQ48" s="76"/>
      <c r="ZR48" s="76"/>
      <c r="ZS48" s="76"/>
      <c r="ZT48" s="76"/>
      <c r="ZU48" s="76"/>
      <c r="ZV48" s="76"/>
      <c r="ZW48" s="76"/>
      <c r="ZX48" s="76"/>
      <c r="ZY48" s="76"/>
      <c r="ZZ48" s="76"/>
      <c r="AAA48" s="76"/>
      <c r="AAB48" s="76"/>
      <c r="AAC48" s="76"/>
      <c r="AAD48" s="76"/>
      <c r="AAE48" s="76"/>
      <c r="AAF48" s="76"/>
      <c r="AAG48" s="76"/>
      <c r="AAH48" s="76"/>
      <c r="AAI48" s="76"/>
      <c r="AAJ48" s="76"/>
      <c r="AAK48" s="76"/>
      <c r="AAL48" s="76"/>
      <c r="AAM48" s="76"/>
      <c r="AAN48" s="76"/>
      <c r="AAO48" s="76"/>
      <c r="AAP48" s="76"/>
      <c r="AAQ48" s="76"/>
      <c r="AAR48" s="76"/>
      <c r="AAS48" s="76"/>
      <c r="AAT48" s="76"/>
      <c r="AAU48" s="76"/>
      <c r="AAV48" s="76"/>
      <c r="AAW48" s="76"/>
      <c r="AAX48" s="76"/>
      <c r="AAY48" s="76"/>
      <c r="AAZ48" s="76"/>
      <c r="ABA48" s="76"/>
      <c r="ABB48" s="76"/>
      <c r="ABC48" s="76"/>
      <c r="ABD48" s="76"/>
      <c r="ABE48" s="76"/>
      <c r="ABF48" s="76"/>
      <c r="ABG48" s="76"/>
      <c r="ABH48" s="76"/>
      <c r="ABI48" s="76"/>
      <c r="ABJ48" s="76"/>
      <c r="ABK48" s="76"/>
      <c r="ABL48" s="76"/>
      <c r="ABM48" s="76"/>
      <c r="ABN48" s="76"/>
      <c r="ABO48" s="76"/>
      <c r="ABP48" s="76"/>
      <c r="ABQ48" s="76"/>
      <c r="ABR48" s="76"/>
      <c r="ABS48" s="76"/>
      <c r="ABT48" s="76"/>
      <c r="ABU48" s="76"/>
      <c r="ABV48" s="76"/>
      <c r="ABW48" s="76"/>
      <c r="ABX48" s="76"/>
      <c r="ABY48" s="76"/>
      <c r="ABZ48" s="76"/>
      <c r="ACA48" s="76"/>
      <c r="ACB48" s="76"/>
      <c r="ACC48" s="76"/>
      <c r="ACD48" s="76"/>
      <c r="ACE48" s="76"/>
      <c r="ACF48" s="76"/>
      <c r="ACG48" s="76"/>
      <c r="ACH48" s="76"/>
      <c r="ACI48" s="76"/>
      <c r="ACJ48" s="76"/>
      <c r="ACK48" s="76"/>
      <c r="ACL48" s="76"/>
      <c r="ACM48" s="76"/>
      <c r="ACN48" s="76"/>
      <c r="ACO48" s="76"/>
      <c r="ACP48" s="76"/>
      <c r="ACQ48" s="76"/>
      <c r="ACR48" s="76"/>
      <c r="ACS48" s="76"/>
      <c r="ACT48" s="76"/>
      <c r="ACU48" s="76"/>
      <c r="ACV48" s="76"/>
      <c r="ACW48" s="76"/>
      <c r="ACX48" s="76"/>
      <c r="ACY48" s="76"/>
      <c r="ACZ48" s="76"/>
      <c r="ADA48" s="76"/>
      <c r="ADB48" s="76"/>
      <c r="ADC48" s="76"/>
      <c r="ADD48" s="76"/>
      <c r="ADE48" s="76"/>
      <c r="ADF48" s="76"/>
      <c r="ADG48" s="76"/>
      <c r="ADH48" s="76"/>
      <c r="ADI48" s="76"/>
      <c r="ADJ48" s="76"/>
      <c r="ADK48" s="76"/>
      <c r="ADL48" s="76"/>
      <c r="ADM48" s="76"/>
      <c r="ADN48" s="76"/>
      <c r="ADO48" s="76"/>
      <c r="ADP48" s="76"/>
      <c r="ADQ48" s="76"/>
      <c r="ADR48" s="76"/>
      <c r="ADS48" s="76"/>
      <c r="ADT48" s="76"/>
      <c r="ADU48" s="76"/>
      <c r="ADV48" s="76"/>
      <c r="ADW48" s="76"/>
      <c r="ADX48" s="76"/>
      <c r="ADY48" s="76"/>
      <c r="ADZ48" s="76"/>
      <c r="AEA48" s="76"/>
      <c r="AEB48" s="76"/>
      <c r="AEC48" s="76"/>
      <c r="AED48" s="76"/>
      <c r="AEE48" s="76"/>
      <c r="AEF48" s="76"/>
      <c r="AEG48" s="76"/>
      <c r="AEH48" s="76"/>
      <c r="AEI48" s="76"/>
      <c r="AEJ48" s="76"/>
      <c r="AEK48" s="76"/>
      <c r="AEL48" s="76"/>
      <c r="AEM48" s="76"/>
      <c r="AEN48" s="76"/>
      <c r="AEO48" s="76"/>
      <c r="AEP48" s="76"/>
      <c r="AEQ48" s="76"/>
      <c r="AER48" s="76"/>
      <c r="AES48" s="76"/>
      <c r="AET48" s="76"/>
      <c r="AEU48" s="76"/>
      <c r="AEV48" s="76"/>
      <c r="AEW48" s="76"/>
      <c r="AEX48" s="76"/>
      <c r="AEY48" s="76"/>
      <c r="AEZ48" s="76"/>
      <c r="AFA48" s="76"/>
      <c r="AFB48" s="76"/>
      <c r="AFC48" s="76"/>
      <c r="AFD48" s="76"/>
      <c r="AFE48" s="76"/>
      <c r="AFF48" s="76"/>
      <c r="AFG48" s="76"/>
      <c r="AFH48" s="76"/>
      <c r="AFI48" s="76"/>
      <c r="AFJ48" s="76"/>
      <c r="AFK48" s="76"/>
      <c r="AFL48" s="76"/>
      <c r="AFM48" s="76"/>
      <c r="AFN48" s="76"/>
      <c r="AFO48" s="76"/>
      <c r="AFP48" s="76"/>
      <c r="AFQ48" s="76"/>
      <c r="AFR48" s="76"/>
      <c r="AFS48" s="76"/>
      <c r="AFT48" s="76"/>
      <c r="AFU48" s="76"/>
      <c r="AFV48" s="76"/>
      <c r="AFW48" s="76"/>
      <c r="AFX48" s="76"/>
      <c r="AFY48" s="76"/>
      <c r="AFZ48" s="76"/>
      <c r="AGA48" s="76"/>
      <c r="AGB48" s="76"/>
      <c r="AGC48" s="76"/>
      <c r="AGD48" s="76"/>
      <c r="AGE48" s="76"/>
      <c r="AGF48" s="76"/>
      <c r="AGG48" s="76"/>
      <c r="AGH48" s="76"/>
      <c r="AGI48" s="76"/>
      <c r="AGJ48" s="76"/>
      <c r="AGK48" s="76"/>
      <c r="AGL48" s="76"/>
      <c r="AGM48" s="76"/>
      <c r="AGN48" s="76"/>
      <c r="AGO48" s="76"/>
      <c r="AGP48" s="76"/>
      <c r="AGQ48" s="76"/>
      <c r="AGR48" s="76"/>
      <c r="AGS48" s="76"/>
      <c r="AGT48" s="76"/>
      <c r="AGU48" s="76"/>
      <c r="AGV48" s="76"/>
      <c r="AGW48" s="76"/>
      <c r="AGX48" s="76"/>
      <c r="AGY48" s="76"/>
      <c r="AGZ48" s="76"/>
      <c r="AHA48" s="76"/>
      <c r="AHB48" s="76"/>
      <c r="AHC48" s="76"/>
      <c r="AHD48" s="76"/>
      <c r="AHE48" s="76"/>
      <c r="AHF48" s="76"/>
      <c r="AHG48" s="76"/>
      <c r="AHH48" s="76"/>
      <c r="AHI48" s="76"/>
      <c r="AHJ48" s="76"/>
      <c r="AHK48" s="76"/>
      <c r="AHL48" s="76"/>
      <c r="AHM48" s="76"/>
      <c r="AHN48" s="76"/>
      <c r="AHO48" s="76"/>
      <c r="AHP48" s="76"/>
      <c r="AHQ48" s="76"/>
      <c r="AHR48" s="76"/>
      <c r="AHS48" s="76"/>
      <c r="AHT48" s="76"/>
      <c r="AHU48" s="76"/>
      <c r="AHV48" s="76"/>
      <c r="AHW48" s="76"/>
      <c r="AHX48" s="76"/>
      <c r="AHY48" s="76"/>
      <c r="AHZ48" s="76"/>
      <c r="AIA48" s="76"/>
      <c r="AIB48" s="76"/>
      <c r="AIC48" s="76"/>
      <c r="AID48" s="76"/>
      <c r="AIE48" s="76"/>
      <c r="AIF48" s="76"/>
      <c r="AIG48" s="76"/>
      <c r="AIH48" s="76"/>
      <c r="AII48" s="76"/>
      <c r="AIJ48" s="76"/>
      <c r="AIK48" s="76"/>
      <c r="AIL48" s="76"/>
      <c r="AIM48" s="76"/>
      <c r="AIN48" s="76"/>
      <c r="AIO48" s="76"/>
      <c r="AIP48" s="76"/>
      <c r="AIQ48" s="76"/>
      <c r="AIR48" s="76"/>
      <c r="AIS48" s="76"/>
      <c r="AIT48" s="76"/>
      <c r="AIU48" s="76"/>
      <c r="AIV48" s="76"/>
      <c r="AIW48" s="76"/>
      <c r="AIX48" s="76"/>
      <c r="AIY48" s="76"/>
      <c r="AIZ48" s="76"/>
      <c r="AJA48" s="76"/>
      <c r="AJB48" s="76"/>
      <c r="AJC48" s="76"/>
      <c r="AJD48" s="76"/>
      <c r="AJE48" s="76"/>
      <c r="AJF48" s="76"/>
      <c r="AJG48" s="76"/>
      <c r="AJH48" s="76"/>
      <c r="AJI48" s="76"/>
      <c r="AJJ48" s="76"/>
      <c r="AJK48" s="76"/>
      <c r="AJL48" s="76"/>
      <c r="AJM48" s="76"/>
      <c r="AJN48" s="76"/>
      <c r="AJO48" s="76"/>
      <c r="AJP48" s="76"/>
      <c r="AJQ48" s="76"/>
      <c r="AJR48" s="76"/>
      <c r="AJS48" s="76"/>
      <c r="AJT48" s="76"/>
      <c r="AJU48" s="76"/>
      <c r="AJV48" s="76"/>
      <c r="AJW48" s="76"/>
      <c r="AJX48" s="76"/>
      <c r="AJY48" s="76"/>
      <c r="AJZ48" s="76"/>
      <c r="AKA48" s="76"/>
      <c r="AKB48" s="76"/>
      <c r="AKC48" s="76"/>
      <c r="AKD48" s="76"/>
      <c r="AKE48" s="76"/>
      <c r="AKF48" s="76"/>
      <c r="AKG48" s="76"/>
      <c r="AKH48" s="76"/>
      <c r="AKI48" s="76"/>
      <c r="AKJ48" s="76"/>
      <c r="AKK48" s="76"/>
      <c r="AKL48" s="76"/>
      <c r="AKM48" s="76"/>
      <c r="AKN48" s="76"/>
      <c r="AKO48" s="76"/>
      <c r="AKP48" s="76"/>
      <c r="AKQ48" s="76"/>
      <c r="AKR48" s="76"/>
      <c r="AKS48" s="76"/>
      <c r="AKT48" s="76"/>
      <c r="AKU48" s="76"/>
      <c r="AKV48" s="76"/>
      <c r="AKW48" s="76"/>
      <c r="AKX48" s="76"/>
      <c r="AKY48" s="76"/>
      <c r="AKZ48" s="76"/>
      <c r="ALA48" s="76"/>
      <c r="ALB48" s="76"/>
      <c r="ALC48" s="76"/>
      <c r="ALD48" s="76"/>
      <c r="ALE48" s="76"/>
      <c r="ALF48" s="76"/>
      <c r="ALG48" s="76"/>
      <c r="ALH48" s="76"/>
      <c r="ALI48" s="76"/>
      <c r="ALJ48" s="76"/>
      <c r="ALK48" s="76"/>
      <c r="ALL48" s="76"/>
      <c r="ALM48" s="76"/>
      <c r="ALN48" s="76"/>
      <c r="ALO48" s="76"/>
      <c r="ALP48" s="76"/>
      <c r="ALQ48" s="76"/>
      <c r="ALR48" s="76"/>
      <c r="ALS48" s="76"/>
      <c r="ALT48" s="76"/>
      <c r="ALU48" s="76"/>
      <c r="ALV48" s="76"/>
      <c r="ALW48" s="76"/>
      <c r="ALX48" s="76"/>
      <c r="ALY48" s="76"/>
      <c r="ALZ48" s="76"/>
      <c r="AMA48" s="76"/>
      <c r="AMB48" s="76"/>
      <c r="AMC48" s="76"/>
      <c r="AMD48" s="76"/>
      <c r="AME48" s="76"/>
      <c r="AMF48" s="76"/>
      <c r="AMG48" s="76"/>
      <c r="AMH48" s="76"/>
      <c r="AMI48" s="76"/>
      <c r="AMJ48" s="76"/>
    </row>
    <row r="49" spans="1:1024" ht="13.5">
      <c r="A49" s="128"/>
      <c r="B49" s="129">
        <v>3294</v>
      </c>
      <c r="C49" s="130" t="s">
        <v>226</v>
      </c>
      <c r="D49" s="131"/>
      <c r="E49" s="131">
        <v>0</v>
      </c>
      <c r="F49" s="132" t="e">
        <f t="shared" si="1"/>
        <v>#DIV/0!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  <c r="NO49" s="76"/>
      <c r="NP49" s="76"/>
      <c r="NQ49" s="76"/>
      <c r="NR49" s="76"/>
      <c r="NS49" s="76"/>
      <c r="NT49" s="76"/>
      <c r="NU49" s="76"/>
      <c r="NV49" s="76"/>
      <c r="NW49" s="76"/>
      <c r="NX49" s="76"/>
      <c r="NY49" s="76"/>
      <c r="NZ49" s="76"/>
      <c r="OA49" s="76"/>
      <c r="OB49" s="76"/>
      <c r="OC49" s="76"/>
      <c r="OD49" s="76"/>
      <c r="OE49" s="76"/>
      <c r="OF49" s="76"/>
      <c r="OG49" s="76"/>
      <c r="OH49" s="76"/>
      <c r="OI49" s="76"/>
      <c r="OJ49" s="76"/>
      <c r="OK49" s="76"/>
      <c r="OL49" s="76"/>
      <c r="OM49" s="76"/>
      <c r="ON49" s="76"/>
      <c r="OO49" s="76"/>
      <c r="OP49" s="76"/>
      <c r="OQ49" s="76"/>
      <c r="OR49" s="76"/>
      <c r="OS49" s="76"/>
      <c r="OT49" s="76"/>
      <c r="OU49" s="76"/>
      <c r="OV49" s="76"/>
      <c r="OW49" s="76"/>
      <c r="OX49" s="76"/>
      <c r="OY49" s="76"/>
      <c r="OZ49" s="76"/>
      <c r="PA49" s="76"/>
      <c r="PB49" s="76"/>
      <c r="PC49" s="76"/>
      <c r="PD49" s="76"/>
      <c r="PE49" s="76"/>
      <c r="PF49" s="76"/>
      <c r="PG49" s="76"/>
      <c r="PH49" s="76"/>
      <c r="PI49" s="76"/>
      <c r="PJ49" s="76"/>
      <c r="PK49" s="76"/>
      <c r="PL49" s="76"/>
      <c r="PM49" s="76"/>
      <c r="PN49" s="76"/>
      <c r="PO49" s="76"/>
      <c r="PP49" s="76"/>
      <c r="PQ49" s="76"/>
      <c r="PR49" s="76"/>
      <c r="PS49" s="76"/>
      <c r="PT49" s="76"/>
      <c r="PU49" s="76"/>
      <c r="PV49" s="76"/>
      <c r="PW49" s="76"/>
      <c r="PX49" s="76"/>
      <c r="PY49" s="76"/>
      <c r="PZ49" s="76"/>
      <c r="QA49" s="76"/>
      <c r="QB49" s="76"/>
      <c r="QC49" s="76"/>
      <c r="QD49" s="76"/>
      <c r="QE49" s="76"/>
      <c r="QF49" s="76"/>
      <c r="QG49" s="76"/>
      <c r="QH49" s="76"/>
      <c r="QI49" s="76"/>
      <c r="QJ49" s="76"/>
      <c r="QK49" s="76"/>
      <c r="QL49" s="76"/>
      <c r="QM49" s="76"/>
      <c r="QN49" s="76"/>
      <c r="QO49" s="76"/>
      <c r="QP49" s="76"/>
      <c r="QQ49" s="76"/>
      <c r="QR49" s="76"/>
      <c r="QS49" s="76"/>
      <c r="QT49" s="76"/>
      <c r="QU49" s="76"/>
      <c r="QV49" s="76"/>
      <c r="QW49" s="76"/>
      <c r="QX49" s="76"/>
      <c r="QY49" s="76"/>
      <c r="QZ49" s="76"/>
      <c r="RA49" s="76"/>
      <c r="RB49" s="76"/>
      <c r="RC49" s="76"/>
      <c r="RD49" s="76"/>
      <c r="RE49" s="76"/>
      <c r="RF49" s="76"/>
      <c r="RG49" s="76"/>
      <c r="RH49" s="76"/>
      <c r="RI49" s="76"/>
      <c r="RJ49" s="76"/>
      <c r="RK49" s="76"/>
      <c r="RL49" s="76"/>
      <c r="RM49" s="76"/>
      <c r="RN49" s="76"/>
      <c r="RO49" s="76"/>
      <c r="RP49" s="76"/>
      <c r="RQ49" s="76"/>
      <c r="RR49" s="76"/>
      <c r="RS49" s="76"/>
      <c r="RT49" s="76"/>
      <c r="RU49" s="76"/>
      <c r="RV49" s="76"/>
      <c r="RW49" s="76"/>
      <c r="RX49" s="76"/>
      <c r="RY49" s="76"/>
      <c r="RZ49" s="76"/>
      <c r="SA49" s="76"/>
      <c r="SB49" s="76"/>
      <c r="SC49" s="76"/>
      <c r="SD49" s="76"/>
      <c r="SE49" s="76"/>
      <c r="SF49" s="76"/>
      <c r="SG49" s="76"/>
      <c r="SH49" s="76"/>
      <c r="SI49" s="76"/>
      <c r="SJ49" s="76"/>
      <c r="SK49" s="76"/>
      <c r="SL49" s="76"/>
      <c r="SM49" s="76"/>
      <c r="SN49" s="76"/>
      <c r="SO49" s="76"/>
      <c r="SP49" s="76"/>
      <c r="SQ49" s="76"/>
      <c r="SR49" s="76"/>
      <c r="SS49" s="76"/>
      <c r="ST49" s="76"/>
      <c r="SU49" s="76"/>
      <c r="SV49" s="76"/>
      <c r="SW49" s="76"/>
      <c r="SX49" s="76"/>
      <c r="SY49" s="76"/>
      <c r="SZ49" s="76"/>
      <c r="TA49" s="76"/>
      <c r="TB49" s="76"/>
      <c r="TC49" s="76"/>
      <c r="TD49" s="76"/>
      <c r="TE49" s="76"/>
      <c r="TF49" s="76"/>
      <c r="TG49" s="76"/>
      <c r="TH49" s="76"/>
      <c r="TI49" s="76"/>
      <c r="TJ49" s="76"/>
      <c r="TK49" s="76"/>
      <c r="TL49" s="76"/>
      <c r="TM49" s="76"/>
      <c r="TN49" s="76"/>
      <c r="TO49" s="76"/>
      <c r="TP49" s="76"/>
      <c r="TQ49" s="76"/>
      <c r="TR49" s="76"/>
      <c r="TS49" s="76"/>
      <c r="TT49" s="76"/>
      <c r="TU49" s="76"/>
      <c r="TV49" s="76"/>
      <c r="TW49" s="76"/>
      <c r="TX49" s="76"/>
      <c r="TY49" s="76"/>
      <c r="TZ49" s="76"/>
      <c r="UA49" s="76"/>
      <c r="UB49" s="76"/>
      <c r="UC49" s="76"/>
      <c r="UD49" s="76"/>
      <c r="UE49" s="76"/>
      <c r="UF49" s="76"/>
      <c r="UG49" s="76"/>
      <c r="UH49" s="76"/>
      <c r="UI49" s="76"/>
      <c r="UJ49" s="76"/>
      <c r="UK49" s="76"/>
      <c r="UL49" s="76"/>
      <c r="UM49" s="76"/>
      <c r="UN49" s="76"/>
      <c r="UO49" s="76"/>
      <c r="UP49" s="76"/>
      <c r="UQ49" s="76"/>
      <c r="UR49" s="76"/>
      <c r="US49" s="76"/>
      <c r="UT49" s="76"/>
      <c r="UU49" s="76"/>
      <c r="UV49" s="76"/>
      <c r="UW49" s="76"/>
      <c r="UX49" s="76"/>
      <c r="UY49" s="76"/>
      <c r="UZ49" s="76"/>
      <c r="VA49" s="76"/>
      <c r="VB49" s="76"/>
      <c r="VC49" s="76"/>
      <c r="VD49" s="76"/>
      <c r="VE49" s="76"/>
      <c r="VF49" s="76"/>
      <c r="VG49" s="76"/>
      <c r="VH49" s="76"/>
      <c r="VI49" s="76"/>
      <c r="VJ49" s="76"/>
      <c r="VK49" s="76"/>
      <c r="VL49" s="76"/>
      <c r="VM49" s="76"/>
      <c r="VN49" s="76"/>
      <c r="VO49" s="76"/>
      <c r="VP49" s="76"/>
      <c r="VQ49" s="76"/>
      <c r="VR49" s="76"/>
      <c r="VS49" s="76"/>
      <c r="VT49" s="76"/>
      <c r="VU49" s="76"/>
      <c r="VV49" s="76"/>
      <c r="VW49" s="76"/>
      <c r="VX49" s="76"/>
      <c r="VY49" s="76"/>
      <c r="VZ49" s="76"/>
      <c r="WA49" s="76"/>
      <c r="WB49" s="76"/>
      <c r="WC49" s="76"/>
      <c r="WD49" s="76"/>
      <c r="WE49" s="76"/>
      <c r="WF49" s="76"/>
      <c r="WG49" s="76"/>
      <c r="WH49" s="76"/>
      <c r="WI49" s="76"/>
      <c r="WJ49" s="76"/>
      <c r="WK49" s="76"/>
      <c r="WL49" s="76"/>
      <c r="WM49" s="76"/>
      <c r="WN49" s="76"/>
      <c r="WO49" s="76"/>
      <c r="WP49" s="76"/>
      <c r="WQ49" s="76"/>
      <c r="WR49" s="76"/>
      <c r="WS49" s="76"/>
      <c r="WT49" s="76"/>
      <c r="WU49" s="76"/>
      <c r="WV49" s="76"/>
      <c r="WW49" s="76"/>
      <c r="WX49" s="76"/>
      <c r="WY49" s="76"/>
      <c r="WZ49" s="76"/>
      <c r="XA49" s="76"/>
      <c r="XB49" s="76"/>
      <c r="XC49" s="76"/>
      <c r="XD49" s="76"/>
      <c r="XE49" s="76"/>
      <c r="XF49" s="76"/>
      <c r="XG49" s="76"/>
      <c r="XH49" s="76"/>
      <c r="XI49" s="76"/>
      <c r="XJ49" s="76"/>
      <c r="XK49" s="76"/>
      <c r="XL49" s="76"/>
      <c r="XM49" s="76"/>
      <c r="XN49" s="76"/>
      <c r="XO49" s="76"/>
      <c r="XP49" s="76"/>
      <c r="XQ49" s="76"/>
      <c r="XR49" s="76"/>
      <c r="XS49" s="76"/>
      <c r="XT49" s="76"/>
      <c r="XU49" s="76"/>
      <c r="XV49" s="76"/>
      <c r="XW49" s="76"/>
      <c r="XX49" s="76"/>
      <c r="XY49" s="76"/>
      <c r="XZ49" s="76"/>
      <c r="YA49" s="76"/>
      <c r="YB49" s="76"/>
      <c r="YC49" s="76"/>
      <c r="YD49" s="76"/>
      <c r="YE49" s="76"/>
      <c r="YF49" s="76"/>
      <c r="YG49" s="76"/>
      <c r="YH49" s="76"/>
      <c r="YI49" s="76"/>
      <c r="YJ49" s="76"/>
      <c r="YK49" s="76"/>
      <c r="YL49" s="76"/>
      <c r="YM49" s="76"/>
      <c r="YN49" s="76"/>
      <c r="YO49" s="76"/>
      <c r="YP49" s="76"/>
      <c r="YQ49" s="76"/>
      <c r="YR49" s="76"/>
      <c r="YS49" s="76"/>
      <c r="YT49" s="76"/>
      <c r="YU49" s="76"/>
      <c r="YV49" s="76"/>
      <c r="YW49" s="76"/>
      <c r="YX49" s="76"/>
      <c r="YY49" s="76"/>
      <c r="YZ49" s="76"/>
      <c r="ZA49" s="76"/>
      <c r="ZB49" s="76"/>
      <c r="ZC49" s="76"/>
      <c r="ZD49" s="76"/>
      <c r="ZE49" s="76"/>
      <c r="ZF49" s="76"/>
      <c r="ZG49" s="76"/>
      <c r="ZH49" s="76"/>
      <c r="ZI49" s="76"/>
      <c r="ZJ49" s="76"/>
      <c r="ZK49" s="76"/>
      <c r="ZL49" s="76"/>
      <c r="ZM49" s="76"/>
      <c r="ZN49" s="76"/>
      <c r="ZO49" s="76"/>
      <c r="ZP49" s="76"/>
      <c r="ZQ49" s="76"/>
      <c r="ZR49" s="76"/>
      <c r="ZS49" s="76"/>
      <c r="ZT49" s="76"/>
      <c r="ZU49" s="76"/>
      <c r="ZV49" s="76"/>
      <c r="ZW49" s="76"/>
      <c r="ZX49" s="76"/>
      <c r="ZY49" s="76"/>
      <c r="ZZ49" s="76"/>
      <c r="AAA49" s="76"/>
      <c r="AAB49" s="76"/>
      <c r="AAC49" s="76"/>
      <c r="AAD49" s="76"/>
      <c r="AAE49" s="76"/>
      <c r="AAF49" s="76"/>
      <c r="AAG49" s="76"/>
      <c r="AAH49" s="76"/>
      <c r="AAI49" s="76"/>
      <c r="AAJ49" s="76"/>
      <c r="AAK49" s="76"/>
      <c r="AAL49" s="76"/>
      <c r="AAM49" s="76"/>
      <c r="AAN49" s="76"/>
      <c r="AAO49" s="76"/>
      <c r="AAP49" s="76"/>
      <c r="AAQ49" s="76"/>
      <c r="AAR49" s="76"/>
      <c r="AAS49" s="76"/>
      <c r="AAT49" s="76"/>
      <c r="AAU49" s="76"/>
      <c r="AAV49" s="76"/>
      <c r="AAW49" s="76"/>
      <c r="AAX49" s="76"/>
      <c r="AAY49" s="76"/>
      <c r="AAZ49" s="76"/>
      <c r="ABA49" s="76"/>
      <c r="ABB49" s="76"/>
      <c r="ABC49" s="76"/>
      <c r="ABD49" s="76"/>
      <c r="ABE49" s="76"/>
      <c r="ABF49" s="76"/>
      <c r="ABG49" s="76"/>
      <c r="ABH49" s="76"/>
      <c r="ABI49" s="76"/>
      <c r="ABJ49" s="76"/>
      <c r="ABK49" s="76"/>
      <c r="ABL49" s="76"/>
      <c r="ABM49" s="76"/>
      <c r="ABN49" s="76"/>
      <c r="ABO49" s="76"/>
      <c r="ABP49" s="76"/>
      <c r="ABQ49" s="76"/>
      <c r="ABR49" s="76"/>
      <c r="ABS49" s="76"/>
      <c r="ABT49" s="76"/>
      <c r="ABU49" s="76"/>
      <c r="ABV49" s="76"/>
      <c r="ABW49" s="76"/>
      <c r="ABX49" s="76"/>
      <c r="ABY49" s="76"/>
      <c r="ABZ49" s="76"/>
      <c r="ACA49" s="76"/>
      <c r="ACB49" s="76"/>
      <c r="ACC49" s="76"/>
      <c r="ACD49" s="76"/>
      <c r="ACE49" s="76"/>
      <c r="ACF49" s="76"/>
      <c r="ACG49" s="76"/>
      <c r="ACH49" s="76"/>
      <c r="ACI49" s="76"/>
      <c r="ACJ49" s="76"/>
      <c r="ACK49" s="76"/>
      <c r="ACL49" s="76"/>
      <c r="ACM49" s="76"/>
      <c r="ACN49" s="76"/>
      <c r="ACO49" s="76"/>
      <c r="ACP49" s="76"/>
      <c r="ACQ49" s="76"/>
      <c r="ACR49" s="76"/>
      <c r="ACS49" s="76"/>
      <c r="ACT49" s="76"/>
      <c r="ACU49" s="76"/>
      <c r="ACV49" s="76"/>
      <c r="ACW49" s="76"/>
      <c r="ACX49" s="76"/>
      <c r="ACY49" s="76"/>
      <c r="ACZ49" s="76"/>
      <c r="ADA49" s="76"/>
      <c r="ADB49" s="76"/>
      <c r="ADC49" s="76"/>
      <c r="ADD49" s="76"/>
      <c r="ADE49" s="76"/>
      <c r="ADF49" s="76"/>
      <c r="ADG49" s="76"/>
      <c r="ADH49" s="76"/>
      <c r="ADI49" s="76"/>
      <c r="ADJ49" s="76"/>
      <c r="ADK49" s="76"/>
      <c r="ADL49" s="76"/>
      <c r="ADM49" s="76"/>
      <c r="ADN49" s="76"/>
      <c r="ADO49" s="76"/>
      <c r="ADP49" s="76"/>
      <c r="ADQ49" s="76"/>
      <c r="ADR49" s="76"/>
      <c r="ADS49" s="76"/>
      <c r="ADT49" s="76"/>
      <c r="ADU49" s="76"/>
      <c r="ADV49" s="76"/>
      <c r="ADW49" s="76"/>
      <c r="ADX49" s="76"/>
      <c r="ADY49" s="76"/>
      <c r="ADZ49" s="76"/>
      <c r="AEA49" s="76"/>
      <c r="AEB49" s="76"/>
      <c r="AEC49" s="76"/>
      <c r="AED49" s="76"/>
      <c r="AEE49" s="76"/>
      <c r="AEF49" s="76"/>
      <c r="AEG49" s="76"/>
      <c r="AEH49" s="76"/>
      <c r="AEI49" s="76"/>
      <c r="AEJ49" s="76"/>
      <c r="AEK49" s="76"/>
      <c r="AEL49" s="76"/>
      <c r="AEM49" s="76"/>
      <c r="AEN49" s="76"/>
      <c r="AEO49" s="76"/>
      <c r="AEP49" s="76"/>
      <c r="AEQ49" s="76"/>
      <c r="AER49" s="76"/>
      <c r="AES49" s="76"/>
      <c r="AET49" s="76"/>
      <c r="AEU49" s="76"/>
      <c r="AEV49" s="76"/>
      <c r="AEW49" s="76"/>
      <c r="AEX49" s="76"/>
      <c r="AEY49" s="76"/>
      <c r="AEZ49" s="76"/>
      <c r="AFA49" s="76"/>
      <c r="AFB49" s="76"/>
      <c r="AFC49" s="76"/>
      <c r="AFD49" s="76"/>
      <c r="AFE49" s="76"/>
      <c r="AFF49" s="76"/>
      <c r="AFG49" s="76"/>
      <c r="AFH49" s="76"/>
      <c r="AFI49" s="76"/>
      <c r="AFJ49" s="76"/>
      <c r="AFK49" s="76"/>
      <c r="AFL49" s="76"/>
      <c r="AFM49" s="76"/>
      <c r="AFN49" s="76"/>
      <c r="AFO49" s="76"/>
      <c r="AFP49" s="76"/>
      <c r="AFQ49" s="76"/>
      <c r="AFR49" s="76"/>
      <c r="AFS49" s="76"/>
      <c r="AFT49" s="76"/>
      <c r="AFU49" s="76"/>
      <c r="AFV49" s="76"/>
      <c r="AFW49" s="76"/>
      <c r="AFX49" s="76"/>
      <c r="AFY49" s="76"/>
      <c r="AFZ49" s="76"/>
      <c r="AGA49" s="76"/>
      <c r="AGB49" s="76"/>
      <c r="AGC49" s="76"/>
      <c r="AGD49" s="76"/>
      <c r="AGE49" s="76"/>
      <c r="AGF49" s="76"/>
      <c r="AGG49" s="76"/>
      <c r="AGH49" s="76"/>
      <c r="AGI49" s="76"/>
      <c r="AGJ49" s="76"/>
      <c r="AGK49" s="76"/>
      <c r="AGL49" s="76"/>
      <c r="AGM49" s="76"/>
      <c r="AGN49" s="76"/>
      <c r="AGO49" s="76"/>
      <c r="AGP49" s="76"/>
      <c r="AGQ49" s="76"/>
      <c r="AGR49" s="76"/>
      <c r="AGS49" s="76"/>
      <c r="AGT49" s="76"/>
      <c r="AGU49" s="76"/>
      <c r="AGV49" s="76"/>
      <c r="AGW49" s="76"/>
      <c r="AGX49" s="76"/>
      <c r="AGY49" s="76"/>
      <c r="AGZ49" s="76"/>
      <c r="AHA49" s="76"/>
      <c r="AHB49" s="76"/>
      <c r="AHC49" s="76"/>
      <c r="AHD49" s="76"/>
      <c r="AHE49" s="76"/>
      <c r="AHF49" s="76"/>
      <c r="AHG49" s="76"/>
      <c r="AHH49" s="76"/>
      <c r="AHI49" s="76"/>
      <c r="AHJ49" s="76"/>
      <c r="AHK49" s="76"/>
      <c r="AHL49" s="76"/>
      <c r="AHM49" s="76"/>
      <c r="AHN49" s="76"/>
      <c r="AHO49" s="76"/>
      <c r="AHP49" s="76"/>
      <c r="AHQ49" s="76"/>
      <c r="AHR49" s="76"/>
      <c r="AHS49" s="76"/>
      <c r="AHT49" s="76"/>
      <c r="AHU49" s="76"/>
      <c r="AHV49" s="76"/>
      <c r="AHW49" s="76"/>
      <c r="AHX49" s="76"/>
      <c r="AHY49" s="76"/>
      <c r="AHZ49" s="76"/>
      <c r="AIA49" s="76"/>
      <c r="AIB49" s="76"/>
      <c r="AIC49" s="76"/>
      <c r="AID49" s="76"/>
      <c r="AIE49" s="76"/>
      <c r="AIF49" s="76"/>
      <c r="AIG49" s="76"/>
      <c r="AIH49" s="76"/>
      <c r="AII49" s="76"/>
      <c r="AIJ49" s="76"/>
      <c r="AIK49" s="76"/>
      <c r="AIL49" s="76"/>
      <c r="AIM49" s="76"/>
      <c r="AIN49" s="76"/>
      <c r="AIO49" s="76"/>
      <c r="AIP49" s="76"/>
      <c r="AIQ49" s="76"/>
      <c r="AIR49" s="76"/>
      <c r="AIS49" s="76"/>
      <c r="AIT49" s="76"/>
      <c r="AIU49" s="76"/>
      <c r="AIV49" s="76"/>
      <c r="AIW49" s="76"/>
      <c r="AIX49" s="76"/>
      <c r="AIY49" s="76"/>
      <c r="AIZ49" s="76"/>
      <c r="AJA49" s="76"/>
      <c r="AJB49" s="76"/>
      <c r="AJC49" s="76"/>
      <c r="AJD49" s="76"/>
      <c r="AJE49" s="76"/>
      <c r="AJF49" s="76"/>
      <c r="AJG49" s="76"/>
      <c r="AJH49" s="76"/>
      <c r="AJI49" s="76"/>
      <c r="AJJ49" s="76"/>
      <c r="AJK49" s="76"/>
      <c r="AJL49" s="76"/>
      <c r="AJM49" s="76"/>
      <c r="AJN49" s="76"/>
      <c r="AJO49" s="76"/>
      <c r="AJP49" s="76"/>
      <c r="AJQ49" s="76"/>
      <c r="AJR49" s="76"/>
      <c r="AJS49" s="76"/>
      <c r="AJT49" s="76"/>
      <c r="AJU49" s="76"/>
      <c r="AJV49" s="76"/>
      <c r="AJW49" s="76"/>
      <c r="AJX49" s="76"/>
      <c r="AJY49" s="76"/>
      <c r="AJZ49" s="76"/>
      <c r="AKA49" s="76"/>
      <c r="AKB49" s="76"/>
      <c r="AKC49" s="76"/>
      <c r="AKD49" s="76"/>
      <c r="AKE49" s="76"/>
      <c r="AKF49" s="76"/>
      <c r="AKG49" s="76"/>
      <c r="AKH49" s="76"/>
      <c r="AKI49" s="76"/>
      <c r="AKJ49" s="76"/>
      <c r="AKK49" s="76"/>
      <c r="AKL49" s="76"/>
      <c r="AKM49" s="76"/>
      <c r="AKN49" s="76"/>
      <c r="AKO49" s="76"/>
      <c r="AKP49" s="76"/>
      <c r="AKQ49" s="76"/>
      <c r="AKR49" s="76"/>
      <c r="AKS49" s="76"/>
      <c r="AKT49" s="76"/>
      <c r="AKU49" s="76"/>
      <c r="AKV49" s="76"/>
      <c r="AKW49" s="76"/>
      <c r="AKX49" s="76"/>
      <c r="AKY49" s="76"/>
      <c r="AKZ49" s="76"/>
      <c r="ALA49" s="76"/>
      <c r="ALB49" s="76"/>
      <c r="ALC49" s="76"/>
      <c r="ALD49" s="76"/>
      <c r="ALE49" s="76"/>
      <c r="ALF49" s="76"/>
      <c r="ALG49" s="76"/>
      <c r="ALH49" s="76"/>
      <c r="ALI49" s="76"/>
      <c r="ALJ49" s="76"/>
      <c r="ALK49" s="76"/>
      <c r="ALL49" s="76"/>
      <c r="ALM49" s="76"/>
      <c r="ALN49" s="76"/>
      <c r="ALO49" s="76"/>
      <c r="ALP49" s="76"/>
      <c r="ALQ49" s="76"/>
      <c r="ALR49" s="76"/>
      <c r="ALS49" s="76"/>
      <c r="ALT49" s="76"/>
      <c r="ALU49" s="76"/>
      <c r="ALV49" s="76"/>
      <c r="ALW49" s="76"/>
      <c r="ALX49" s="76"/>
      <c r="ALY49" s="76"/>
      <c r="ALZ49" s="76"/>
      <c r="AMA49" s="76"/>
      <c r="AMB49" s="76"/>
      <c r="AMC49" s="76"/>
      <c r="AMD49" s="76"/>
      <c r="AME49" s="76"/>
      <c r="AMF49" s="76"/>
      <c r="AMG49" s="76"/>
      <c r="AMH49" s="76"/>
      <c r="AMI49" s="76"/>
      <c r="AMJ49" s="76"/>
    </row>
    <row r="50" spans="1:1024" ht="13.5">
      <c r="A50" s="128"/>
      <c r="B50" s="129">
        <v>3295</v>
      </c>
      <c r="C50" s="130" t="s">
        <v>129</v>
      </c>
      <c r="D50" s="131"/>
      <c r="E50" s="131">
        <v>0</v>
      </c>
      <c r="F50" s="132" t="e">
        <f t="shared" si="1"/>
        <v>#DIV/0!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  <c r="NO50" s="76"/>
      <c r="NP50" s="76"/>
      <c r="NQ50" s="76"/>
      <c r="NR50" s="76"/>
      <c r="NS50" s="76"/>
      <c r="NT50" s="76"/>
      <c r="NU50" s="76"/>
      <c r="NV50" s="76"/>
      <c r="NW50" s="76"/>
      <c r="NX50" s="76"/>
      <c r="NY50" s="76"/>
      <c r="NZ50" s="76"/>
      <c r="OA50" s="76"/>
      <c r="OB50" s="76"/>
      <c r="OC50" s="76"/>
      <c r="OD50" s="76"/>
      <c r="OE50" s="76"/>
      <c r="OF50" s="76"/>
      <c r="OG50" s="76"/>
      <c r="OH50" s="76"/>
      <c r="OI50" s="76"/>
      <c r="OJ50" s="76"/>
      <c r="OK50" s="76"/>
      <c r="OL50" s="76"/>
      <c r="OM50" s="76"/>
      <c r="ON50" s="76"/>
      <c r="OO50" s="76"/>
      <c r="OP50" s="76"/>
      <c r="OQ50" s="76"/>
      <c r="OR50" s="76"/>
      <c r="OS50" s="76"/>
      <c r="OT50" s="76"/>
      <c r="OU50" s="76"/>
      <c r="OV50" s="76"/>
      <c r="OW50" s="76"/>
      <c r="OX50" s="76"/>
      <c r="OY50" s="76"/>
      <c r="OZ50" s="76"/>
      <c r="PA50" s="76"/>
      <c r="PB50" s="76"/>
      <c r="PC50" s="76"/>
      <c r="PD50" s="76"/>
      <c r="PE50" s="76"/>
      <c r="PF50" s="76"/>
      <c r="PG50" s="76"/>
      <c r="PH50" s="76"/>
      <c r="PI50" s="76"/>
      <c r="PJ50" s="76"/>
      <c r="PK50" s="76"/>
      <c r="PL50" s="76"/>
      <c r="PM50" s="76"/>
      <c r="PN50" s="76"/>
      <c r="PO50" s="76"/>
      <c r="PP50" s="76"/>
      <c r="PQ50" s="76"/>
      <c r="PR50" s="76"/>
      <c r="PS50" s="76"/>
      <c r="PT50" s="76"/>
      <c r="PU50" s="76"/>
      <c r="PV50" s="76"/>
      <c r="PW50" s="76"/>
      <c r="PX50" s="76"/>
      <c r="PY50" s="76"/>
      <c r="PZ50" s="76"/>
      <c r="QA50" s="76"/>
      <c r="QB50" s="76"/>
      <c r="QC50" s="76"/>
      <c r="QD50" s="76"/>
      <c r="QE50" s="76"/>
      <c r="QF50" s="76"/>
      <c r="QG50" s="76"/>
      <c r="QH50" s="76"/>
      <c r="QI50" s="76"/>
      <c r="QJ50" s="76"/>
      <c r="QK50" s="76"/>
      <c r="QL50" s="76"/>
      <c r="QM50" s="76"/>
      <c r="QN50" s="76"/>
      <c r="QO50" s="76"/>
      <c r="QP50" s="76"/>
      <c r="QQ50" s="76"/>
      <c r="QR50" s="76"/>
      <c r="QS50" s="76"/>
      <c r="QT50" s="76"/>
      <c r="QU50" s="76"/>
      <c r="QV50" s="76"/>
      <c r="QW50" s="76"/>
      <c r="QX50" s="76"/>
      <c r="QY50" s="76"/>
      <c r="QZ50" s="76"/>
      <c r="RA50" s="76"/>
      <c r="RB50" s="76"/>
      <c r="RC50" s="76"/>
      <c r="RD50" s="76"/>
      <c r="RE50" s="76"/>
      <c r="RF50" s="76"/>
      <c r="RG50" s="76"/>
      <c r="RH50" s="76"/>
      <c r="RI50" s="76"/>
      <c r="RJ50" s="76"/>
      <c r="RK50" s="76"/>
      <c r="RL50" s="76"/>
      <c r="RM50" s="76"/>
      <c r="RN50" s="76"/>
      <c r="RO50" s="76"/>
      <c r="RP50" s="76"/>
      <c r="RQ50" s="76"/>
      <c r="RR50" s="76"/>
      <c r="RS50" s="76"/>
      <c r="RT50" s="76"/>
      <c r="RU50" s="76"/>
      <c r="RV50" s="76"/>
      <c r="RW50" s="76"/>
      <c r="RX50" s="76"/>
      <c r="RY50" s="76"/>
      <c r="RZ50" s="76"/>
      <c r="SA50" s="76"/>
      <c r="SB50" s="76"/>
      <c r="SC50" s="76"/>
      <c r="SD50" s="76"/>
      <c r="SE50" s="76"/>
      <c r="SF50" s="76"/>
      <c r="SG50" s="76"/>
      <c r="SH50" s="76"/>
      <c r="SI50" s="76"/>
      <c r="SJ50" s="76"/>
      <c r="SK50" s="76"/>
      <c r="SL50" s="76"/>
      <c r="SM50" s="76"/>
      <c r="SN50" s="76"/>
      <c r="SO50" s="76"/>
      <c r="SP50" s="76"/>
      <c r="SQ50" s="76"/>
      <c r="SR50" s="76"/>
      <c r="SS50" s="76"/>
      <c r="ST50" s="76"/>
      <c r="SU50" s="76"/>
      <c r="SV50" s="76"/>
      <c r="SW50" s="76"/>
      <c r="SX50" s="76"/>
      <c r="SY50" s="76"/>
      <c r="SZ50" s="76"/>
      <c r="TA50" s="76"/>
      <c r="TB50" s="76"/>
      <c r="TC50" s="76"/>
      <c r="TD50" s="76"/>
      <c r="TE50" s="76"/>
      <c r="TF50" s="76"/>
      <c r="TG50" s="76"/>
      <c r="TH50" s="76"/>
      <c r="TI50" s="76"/>
      <c r="TJ50" s="76"/>
      <c r="TK50" s="76"/>
      <c r="TL50" s="76"/>
      <c r="TM50" s="76"/>
      <c r="TN50" s="76"/>
      <c r="TO50" s="76"/>
      <c r="TP50" s="76"/>
      <c r="TQ50" s="76"/>
      <c r="TR50" s="76"/>
      <c r="TS50" s="76"/>
      <c r="TT50" s="76"/>
      <c r="TU50" s="76"/>
      <c r="TV50" s="76"/>
      <c r="TW50" s="76"/>
      <c r="TX50" s="76"/>
      <c r="TY50" s="76"/>
      <c r="TZ50" s="76"/>
      <c r="UA50" s="76"/>
      <c r="UB50" s="76"/>
      <c r="UC50" s="76"/>
      <c r="UD50" s="76"/>
      <c r="UE50" s="76"/>
      <c r="UF50" s="76"/>
      <c r="UG50" s="76"/>
      <c r="UH50" s="76"/>
      <c r="UI50" s="76"/>
      <c r="UJ50" s="76"/>
      <c r="UK50" s="76"/>
      <c r="UL50" s="76"/>
      <c r="UM50" s="76"/>
      <c r="UN50" s="76"/>
      <c r="UO50" s="76"/>
      <c r="UP50" s="76"/>
      <c r="UQ50" s="76"/>
      <c r="UR50" s="76"/>
      <c r="US50" s="76"/>
      <c r="UT50" s="76"/>
      <c r="UU50" s="76"/>
      <c r="UV50" s="76"/>
      <c r="UW50" s="76"/>
      <c r="UX50" s="76"/>
      <c r="UY50" s="76"/>
      <c r="UZ50" s="76"/>
      <c r="VA50" s="76"/>
      <c r="VB50" s="76"/>
      <c r="VC50" s="76"/>
      <c r="VD50" s="76"/>
      <c r="VE50" s="76"/>
      <c r="VF50" s="76"/>
      <c r="VG50" s="76"/>
      <c r="VH50" s="76"/>
      <c r="VI50" s="76"/>
      <c r="VJ50" s="76"/>
      <c r="VK50" s="76"/>
      <c r="VL50" s="76"/>
      <c r="VM50" s="76"/>
      <c r="VN50" s="76"/>
      <c r="VO50" s="76"/>
      <c r="VP50" s="76"/>
      <c r="VQ50" s="76"/>
      <c r="VR50" s="76"/>
      <c r="VS50" s="76"/>
      <c r="VT50" s="76"/>
      <c r="VU50" s="76"/>
      <c r="VV50" s="76"/>
      <c r="VW50" s="76"/>
      <c r="VX50" s="76"/>
      <c r="VY50" s="76"/>
      <c r="VZ50" s="76"/>
      <c r="WA50" s="76"/>
      <c r="WB50" s="76"/>
      <c r="WC50" s="76"/>
      <c r="WD50" s="76"/>
      <c r="WE50" s="76"/>
      <c r="WF50" s="76"/>
      <c r="WG50" s="76"/>
      <c r="WH50" s="76"/>
      <c r="WI50" s="76"/>
      <c r="WJ50" s="76"/>
      <c r="WK50" s="76"/>
      <c r="WL50" s="76"/>
      <c r="WM50" s="76"/>
      <c r="WN50" s="76"/>
      <c r="WO50" s="76"/>
      <c r="WP50" s="76"/>
      <c r="WQ50" s="76"/>
      <c r="WR50" s="76"/>
      <c r="WS50" s="76"/>
      <c r="WT50" s="76"/>
      <c r="WU50" s="76"/>
      <c r="WV50" s="76"/>
      <c r="WW50" s="76"/>
      <c r="WX50" s="76"/>
      <c r="WY50" s="76"/>
      <c r="WZ50" s="76"/>
      <c r="XA50" s="76"/>
      <c r="XB50" s="76"/>
      <c r="XC50" s="76"/>
      <c r="XD50" s="76"/>
      <c r="XE50" s="76"/>
      <c r="XF50" s="76"/>
      <c r="XG50" s="76"/>
      <c r="XH50" s="76"/>
      <c r="XI50" s="76"/>
      <c r="XJ50" s="76"/>
      <c r="XK50" s="76"/>
      <c r="XL50" s="76"/>
      <c r="XM50" s="76"/>
      <c r="XN50" s="76"/>
      <c r="XO50" s="76"/>
      <c r="XP50" s="76"/>
      <c r="XQ50" s="76"/>
      <c r="XR50" s="76"/>
      <c r="XS50" s="76"/>
      <c r="XT50" s="76"/>
      <c r="XU50" s="76"/>
      <c r="XV50" s="76"/>
      <c r="XW50" s="76"/>
      <c r="XX50" s="76"/>
      <c r="XY50" s="76"/>
      <c r="XZ50" s="76"/>
      <c r="YA50" s="76"/>
      <c r="YB50" s="76"/>
      <c r="YC50" s="76"/>
      <c r="YD50" s="76"/>
      <c r="YE50" s="76"/>
      <c r="YF50" s="76"/>
      <c r="YG50" s="76"/>
      <c r="YH50" s="76"/>
      <c r="YI50" s="76"/>
      <c r="YJ50" s="76"/>
      <c r="YK50" s="76"/>
      <c r="YL50" s="76"/>
      <c r="YM50" s="76"/>
      <c r="YN50" s="76"/>
      <c r="YO50" s="76"/>
      <c r="YP50" s="76"/>
      <c r="YQ50" s="76"/>
      <c r="YR50" s="76"/>
      <c r="YS50" s="76"/>
      <c r="YT50" s="76"/>
      <c r="YU50" s="76"/>
      <c r="YV50" s="76"/>
      <c r="YW50" s="76"/>
      <c r="YX50" s="76"/>
      <c r="YY50" s="76"/>
      <c r="YZ50" s="76"/>
      <c r="ZA50" s="76"/>
      <c r="ZB50" s="76"/>
      <c r="ZC50" s="76"/>
      <c r="ZD50" s="76"/>
      <c r="ZE50" s="76"/>
      <c r="ZF50" s="76"/>
      <c r="ZG50" s="76"/>
      <c r="ZH50" s="76"/>
      <c r="ZI50" s="76"/>
      <c r="ZJ50" s="76"/>
      <c r="ZK50" s="76"/>
      <c r="ZL50" s="76"/>
      <c r="ZM50" s="76"/>
      <c r="ZN50" s="76"/>
      <c r="ZO50" s="76"/>
      <c r="ZP50" s="76"/>
      <c r="ZQ50" s="76"/>
      <c r="ZR50" s="76"/>
      <c r="ZS50" s="76"/>
      <c r="ZT50" s="76"/>
      <c r="ZU50" s="76"/>
      <c r="ZV50" s="76"/>
      <c r="ZW50" s="76"/>
      <c r="ZX50" s="76"/>
      <c r="ZY50" s="76"/>
      <c r="ZZ50" s="76"/>
      <c r="AAA50" s="76"/>
      <c r="AAB50" s="76"/>
      <c r="AAC50" s="76"/>
      <c r="AAD50" s="76"/>
      <c r="AAE50" s="76"/>
      <c r="AAF50" s="76"/>
      <c r="AAG50" s="76"/>
      <c r="AAH50" s="76"/>
      <c r="AAI50" s="76"/>
      <c r="AAJ50" s="76"/>
      <c r="AAK50" s="76"/>
      <c r="AAL50" s="76"/>
      <c r="AAM50" s="76"/>
      <c r="AAN50" s="76"/>
      <c r="AAO50" s="76"/>
      <c r="AAP50" s="76"/>
      <c r="AAQ50" s="76"/>
      <c r="AAR50" s="76"/>
      <c r="AAS50" s="76"/>
      <c r="AAT50" s="76"/>
      <c r="AAU50" s="76"/>
      <c r="AAV50" s="76"/>
      <c r="AAW50" s="76"/>
      <c r="AAX50" s="76"/>
      <c r="AAY50" s="76"/>
      <c r="AAZ50" s="76"/>
      <c r="ABA50" s="76"/>
      <c r="ABB50" s="76"/>
      <c r="ABC50" s="76"/>
      <c r="ABD50" s="76"/>
      <c r="ABE50" s="76"/>
      <c r="ABF50" s="76"/>
      <c r="ABG50" s="76"/>
      <c r="ABH50" s="76"/>
      <c r="ABI50" s="76"/>
      <c r="ABJ50" s="76"/>
      <c r="ABK50" s="76"/>
      <c r="ABL50" s="76"/>
      <c r="ABM50" s="76"/>
      <c r="ABN50" s="76"/>
      <c r="ABO50" s="76"/>
      <c r="ABP50" s="76"/>
      <c r="ABQ50" s="76"/>
      <c r="ABR50" s="76"/>
      <c r="ABS50" s="76"/>
      <c r="ABT50" s="76"/>
      <c r="ABU50" s="76"/>
      <c r="ABV50" s="76"/>
      <c r="ABW50" s="76"/>
      <c r="ABX50" s="76"/>
      <c r="ABY50" s="76"/>
      <c r="ABZ50" s="76"/>
      <c r="ACA50" s="76"/>
      <c r="ACB50" s="76"/>
      <c r="ACC50" s="76"/>
      <c r="ACD50" s="76"/>
      <c r="ACE50" s="76"/>
      <c r="ACF50" s="76"/>
      <c r="ACG50" s="76"/>
      <c r="ACH50" s="76"/>
      <c r="ACI50" s="76"/>
      <c r="ACJ50" s="76"/>
      <c r="ACK50" s="76"/>
      <c r="ACL50" s="76"/>
      <c r="ACM50" s="76"/>
      <c r="ACN50" s="76"/>
      <c r="ACO50" s="76"/>
      <c r="ACP50" s="76"/>
      <c r="ACQ50" s="76"/>
      <c r="ACR50" s="76"/>
      <c r="ACS50" s="76"/>
      <c r="ACT50" s="76"/>
      <c r="ACU50" s="76"/>
      <c r="ACV50" s="76"/>
      <c r="ACW50" s="76"/>
      <c r="ACX50" s="76"/>
      <c r="ACY50" s="76"/>
      <c r="ACZ50" s="76"/>
      <c r="ADA50" s="76"/>
      <c r="ADB50" s="76"/>
      <c r="ADC50" s="76"/>
      <c r="ADD50" s="76"/>
      <c r="ADE50" s="76"/>
      <c r="ADF50" s="76"/>
      <c r="ADG50" s="76"/>
      <c r="ADH50" s="76"/>
      <c r="ADI50" s="76"/>
      <c r="ADJ50" s="76"/>
      <c r="ADK50" s="76"/>
      <c r="ADL50" s="76"/>
      <c r="ADM50" s="76"/>
      <c r="ADN50" s="76"/>
      <c r="ADO50" s="76"/>
      <c r="ADP50" s="76"/>
      <c r="ADQ50" s="76"/>
      <c r="ADR50" s="76"/>
      <c r="ADS50" s="76"/>
      <c r="ADT50" s="76"/>
      <c r="ADU50" s="76"/>
      <c r="ADV50" s="76"/>
      <c r="ADW50" s="76"/>
      <c r="ADX50" s="76"/>
      <c r="ADY50" s="76"/>
      <c r="ADZ50" s="76"/>
      <c r="AEA50" s="76"/>
      <c r="AEB50" s="76"/>
      <c r="AEC50" s="76"/>
      <c r="AED50" s="76"/>
      <c r="AEE50" s="76"/>
      <c r="AEF50" s="76"/>
      <c r="AEG50" s="76"/>
      <c r="AEH50" s="76"/>
      <c r="AEI50" s="76"/>
      <c r="AEJ50" s="76"/>
      <c r="AEK50" s="76"/>
      <c r="AEL50" s="76"/>
      <c r="AEM50" s="76"/>
      <c r="AEN50" s="76"/>
      <c r="AEO50" s="76"/>
      <c r="AEP50" s="76"/>
      <c r="AEQ50" s="76"/>
      <c r="AER50" s="76"/>
      <c r="AES50" s="76"/>
      <c r="AET50" s="76"/>
      <c r="AEU50" s="76"/>
      <c r="AEV50" s="76"/>
      <c r="AEW50" s="76"/>
      <c r="AEX50" s="76"/>
      <c r="AEY50" s="76"/>
      <c r="AEZ50" s="76"/>
      <c r="AFA50" s="76"/>
      <c r="AFB50" s="76"/>
      <c r="AFC50" s="76"/>
      <c r="AFD50" s="76"/>
      <c r="AFE50" s="76"/>
      <c r="AFF50" s="76"/>
      <c r="AFG50" s="76"/>
      <c r="AFH50" s="76"/>
      <c r="AFI50" s="76"/>
      <c r="AFJ50" s="76"/>
      <c r="AFK50" s="76"/>
      <c r="AFL50" s="76"/>
      <c r="AFM50" s="76"/>
      <c r="AFN50" s="76"/>
      <c r="AFO50" s="76"/>
      <c r="AFP50" s="76"/>
      <c r="AFQ50" s="76"/>
      <c r="AFR50" s="76"/>
      <c r="AFS50" s="76"/>
      <c r="AFT50" s="76"/>
      <c r="AFU50" s="76"/>
      <c r="AFV50" s="76"/>
      <c r="AFW50" s="76"/>
      <c r="AFX50" s="76"/>
      <c r="AFY50" s="76"/>
      <c r="AFZ50" s="76"/>
      <c r="AGA50" s="76"/>
      <c r="AGB50" s="76"/>
      <c r="AGC50" s="76"/>
      <c r="AGD50" s="76"/>
      <c r="AGE50" s="76"/>
      <c r="AGF50" s="76"/>
      <c r="AGG50" s="76"/>
      <c r="AGH50" s="76"/>
      <c r="AGI50" s="76"/>
      <c r="AGJ50" s="76"/>
      <c r="AGK50" s="76"/>
      <c r="AGL50" s="76"/>
      <c r="AGM50" s="76"/>
      <c r="AGN50" s="76"/>
      <c r="AGO50" s="76"/>
      <c r="AGP50" s="76"/>
      <c r="AGQ50" s="76"/>
      <c r="AGR50" s="76"/>
      <c r="AGS50" s="76"/>
      <c r="AGT50" s="76"/>
      <c r="AGU50" s="76"/>
      <c r="AGV50" s="76"/>
      <c r="AGW50" s="76"/>
      <c r="AGX50" s="76"/>
      <c r="AGY50" s="76"/>
      <c r="AGZ50" s="76"/>
      <c r="AHA50" s="76"/>
      <c r="AHB50" s="76"/>
      <c r="AHC50" s="76"/>
      <c r="AHD50" s="76"/>
      <c r="AHE50" s="76"/>
      <c r="AHF50" s="76"/>
      <c r="AHG50" s="76"/>
      <c r="AHH50" s="76"/>
      <c r="AHI50" s="76"/>
      <c r="AHJ50" s="76"/>
      <c r="AHK50" s="76"/>
      <c r="AHL50" s="76"/>
      <c r="AHM50" s="76"/>
      <c r="AHN50" s="76"/>
      <c r="AHO50" s="76"/>
      <c r="AHP50" s="76"/>
      <c r="AHQ50" s="76"/>
      <c r="AHR50" s="76"/>
      <c r="AHS50" s="76"/>
      <c r="AHT50" s="76"/>
      <c r="AHU50" s="76"/>
      <c r="AHV50" s="76"/>
      <c r="AHW50" s="76"/>
      <c r="AHX50" s="76"/>
      <c r="AHY50" s="76"/>
      <c r="AHZ50" s="76"/>
      <c r="AIA50" s="76"/>
      <c r="AIB50" s="76"/>
      <c r="AIC50" s="76"/>
      <c r="AID50" s="76"/>
      <c r="AIE50" s="76"/>
      <c r="AIF50" s="76"/>
      <c r="AIG50" s="76"/>
      <c r="AIH50" s="76"/>
      <c r="AII50" s="76"/>
      <c r="AIJ50" s="76"/>
      <c r="AIK50" s="76"/>
      <c r="AIL50" s="76"/>
      <c r="AIM50" s="76"/>
      <c r="AIN50" s="76"/>
      <c r="AIO50" s="76"/>
      <c r="AIP50" s="76"/>
      <c r="AIQ50" s="76"/>
      <c r="AIR50" s="76"/>
      <c r="AIS50" s="76"/>
      <c r="AIT50" s="76"/>
      <c r="AIU50" s="76"/>
      <c r="AIV50" s="76"/>
      <c r="AIW50" s="76"/>
      <c r="AIX50" s="76"/>
      <c r="AIY50" s="76"/>
      <c r="AIZ50" s="76"/>
      <c r="AJA50" s="76"/>
      <c r="AJB50" s="76"/>
      <c r="AJC50" s="76"/>
      <c r="AJD50" s="76"/>
      <c r="AJE50" s="76"/>
      <c r="AJF50" s="76"/>
      <c r="AJG50" s="76"/>
      <c r="AJH50" s="76"/>
      <c r="AJI50" s="76"/>
      <c r="AJJ50" s="76"/>
      <c r="AJK50" s="76"/>
      <c r="AJL50" s="76"/>
      <c r="AJM50" s="76"/>
      <c r="AJN50" s="76"/>
      <c r="AJO50" s="76"/>
      <c r="AJP50" s="76"/>
      <c r="AJQ50" s="76"/>
      <c r="AJR50" s="76"/>
      <c r="AJS50" s="76"/>
      <c r="AJT50" s="76"/>
      <c r="AJU50" s="76"/>
      <c r="AJV50" s="76"/>
      <c r="AJW50" s="76"/>
      <c r="AJX50" s="76"/>
      <c r="AJY50" s="76"/>
      <c r="AJZ50" s="76"/>
      <c r="AKA50" s="76"/>
      <c r="AKB50" s="76"/>
      <c r="AKC50" s="76"/>
      <c r="AKD50" s="76"/>
      <c r="AKE50" s="76"/>
      <c r="AKF50" s="76"/>
      <c r="AKG50" s="76"/>
      <c r="AKH50" s="76"/>
      <c r="AKI50" s="76"/>
      <c r="AKJ50" s="76"/>
      <c r="AKK50" s="76"/>
      <c r="AKL50" s="76"/>
      <c r="AKM50" s="76"/>
      <c r="AKN50" s="76"/>
      <c r="AKO50" s="76"/>
      <c r="AKP50" s="76"/>
      <c r="AKQ50" s="76"/>
      <c r="AKR50" s="76"/>
      <c r="AKS50" s="76"/>
      <c r="AKT50" s="76"/>
      <c r="AKU50" s="76"/>
      <c r="AKV50" s="76"/>
      <c r="AKW50" s="76"/>
      <c r="AKX50" s="76"/>
      <c r="AKY50" s="76"/>
      <c r="AKZ50" s="76"/>
      <c r="ALA50" s="76"/>
      <c r="ALB50" s="76"/>
      <c r="ALC50" s="76"/>
      <c r="ALD50" s="76"/>
      <c r="ALE50" s="76"/>
      <c r="ALF50" s="76"/>
      <c r="ALG50" s="76"/>
      <c r="ALH50" s="76"/>
      <c r="ALI50" s="76"/>
      <c r="ALJ50" s="76"/>
      <c r="ALK50" s="76"/>
      <c r="ALL50" s="76"/>
      <c r="ALM50" s="76"/>
      <c r="ALN50" s="76"/>
      <c r="ALO50" s="76"/>
      <c r="ALP50" s="76"/>
      <c r="ALQ50" s="76"/>
      <c r="ALR50" s="76"/>
      <c r="ALS50" s="76"/>
      <c r="ALT50" s="76"/>
      <c r="ALU50" s="76"/>
      <c r="ALV50" s="76"/>
      <c r="ALW50" s="76"/>
      <c r="ALX50" s="76"/>
      <c r="ALY50" s="76"/>
      <c r="ALZ50" s="76"/>
      <c r="AMA50" s="76"/>
      <c r="AMB50" s="76"/>
      <c r="AMC50" s="76"/>
      <c r="AMD50" s="76"/>
      <c r="AME50" s="76"/>
      <c r="AMF50" s="76"/>
      <c r="AMG50" s="76"/>
      <c r="AMH50" s="76"/>
      <c r="AMI50" s="76"/>
      <c r="AMJ50" s="76"/>
    </row>
    <row r="51" spans="1:1024" ht="13.5">
      <c r="A51" s="128"/>
      <c r="B51" s="134">
        <v>3299</v>
      </c>
      <c r="C51" s="135" t="s">
        <v>116</v>
      </c>
      <c r="D51" s="131">
        <v>1000</v>
      </c>
      <c r="E51" s="131">
        <v>0</v>
      </c>
      <c r="F51" s="136">
        <f t="shared" si="1"/>
        <v>0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  <c r="NO51" s="76"/>
      <c r="NP51" s="76"/>
      <c r="NQ51" s="76"/>
      <c r="NR51" s="76"/>
      <c r="NS51" s="76"/>
      <c r="NT51" s="76"/>
      <c r="NU51" s="76"/>
      <c r="NV51" s="76"/>
      <c r="NW51" s="76"/>
      <c r="NX51" s="76"/>
      <c r="NY51" s="76"/>
      <c r="NZ51" s="76"/>
      <c r="OA51" s="76"/>
      <c r="OB51" s="76"/>
      <c r="OC51" s="76"/>
      <c r="OD51" s="76"/>
      <c r="OE51" s="76"/>
      <c r="OF51" s="76"/>
      <c r="OG51" s="76"/>
      <c r="OH51" s="76"/>
      <c r="OI51" s="76"/>
      <c r="OJ51" s="76"/>
      <c r="OK51" s="76"/>
      <c r="OL51" s="76"/>
      <c r="OM51" s="76"/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6"/>
      <c r="PA51" s="76"/>
      <c r="PB51" s="76"/>
      <c r="PC51" s="76"/>
      <c r="PD51" s="76"/>
      <c r="PE51" s="76"/>
      <c r="PF51" s="76"/>
      <c r="PG51" s="76"/>
      <c r="PH51" s="76"/>
      <c r="PI51" s="76"/>
      <c r="PJ51" s="76"/>
      <c r="PK51" s="76"/>
      <c r="PL51" s="76"/>
      <c r="PM51" s="76"/>
      <c r="PN51" s="76"/>
      <c r="PO51" s="76"/>
      <c r="PP51" s="76"/>
      <c r="PQ51" s="76"/>
      <c r="PR51" s="76"/>
      <c r="PS51" s="76"/>
      <c r="PT51" s="76"/>
      <c r="PU51" s="76"/>
      <c r="PV51" s="76"/>
      <c r="PW51" s="76"/>
      <c r="PX51" s="76"/>
      <c r="PY51" s="76"/>
      <c r="PZ51" s="76"/>
      <c r="QA51" s="76"/>
      <c r="QB51" s="76"/>
      <c r="QC51" s="76"/>
      <c r="QD51" s="76"/>
      <c r="QE51" s="76"/>
      <c r="QF51" s="76"/>
      <c r="QG51" s="76"/>
      <c r="QH51" s="76"/>
      <c r="QI51" s="76"/>
      <c r="QJ51" s="76"/>
      <c r="QK51" s="76"/>
      <c r="QL51" s="76"/>
      <c r="QM51" s="76"/>
      <c r="QN51" s="76"/>
      <c r="QO51" s="76"/>
      <c r="QP51" s="76"/>
      <c r="QQ51" s="76"/>
      <c r="QR51" s="76"/>
      <c r="QS51" s="76"/>
      <c r="QT51" s="76"/>
      <c r="QU51" s="76"/>
      <c r="QV51" s="76"/>
      <c r="QW51" s="76"/>
      <c r="QX51" s="76"/>
      <c r="QY51" s="76"/>
      <c r="QZ51" s="76"/>
      <c r="RA51" s="76"/>
      <c r="RB51" s="76"/>
      <c r="RC51" s="76"/>
      <c r="RD51" s="76"/>
      <c r="RE51" s="76"/>
      <c r="RF51" s="76"/>
      <c r="RG51" s="76"/>
      <c r="RH51" s="76"/>
      <c r="RI51" s="76"/>
      <c r="RJ51" s="76"/>
      <c r="RK51" s="76"/>
      <c r="RL51" s="76"/>
      <c r="RM51" s="76"/>
      <c r="RN51" s="76"/>
      <c r="RO51" s="76"/>
      <c r="RP51" s="76"/>
      <c r="RQ51" s="76"/>
      <c r="RR51" s="76"/>
      <c r="RS51" s="76"/>
      <c r="RT51" s="76"/>
      <c r="RU51" s="76"/>
      <c r="RV51" s="76"/>
      <c r="RW51" s="76"/>
      <c r="RX51" s="76"/>
      <c r="RY51" s="76"/>
      <c r="RZ51" s="76"/>
      <c r="SA51" s="76"/>
      <c r="SB51" s="76"/>
      <c r="SC51" s="76"/>
      <c r="SD51" s="76"/>
      <c r="SE51" s="76"/>
      <c r="SF51" s="76"/>
      <c r="SG51" s="76"/>
      <c r="SH51" s="76"/>
      <c r="SI51" s="76"/>
      <c r="SJ51" s="76"/>
      <c r="SK51" s="76"/>
      <c r="SL51" s="76"/>
      <c r="SM51" s="76"/>
      <c r="SN51" s="76"/>
      <c r="SO51" s="76"/>
      <c r="SP51" s="76"/>
      <c r="SQ51" s="76"/>
      <c r="SR51" s="76"/>
      <c r="SS51" s="76"/>
      <c r="ST51" s="76"/>
      <c r="SU51" s="76"/>
      <c r="SV51" s="76"/>
      <c r="SW51" s="76"/>
      <c r="SX51" s="76"/>
      <c r="SY51" s="76"/>
      <c r="SZ51" s="76"/>
      <c r="TA51" s="76"/>
      <c r="TB51" s="76"/>
      <c r="TC51" s="76"/>
      <c r="TD51" s="76"/>
      <c r="TE51" s="76"/>
      <c r="TF51" s="76"/>
      <c r="TG51" s="76"/>
      <c r="TH51" s="76"/>
      <c r="TI51" s="76"/>
      <c r="TJ51" s="76"/>
      <c r="TK51" s="76"/>
      <c r="TL51" s="76"/>
      <c r="TM51" s="76"/>
      <c r="TN51" s="76"/>
      <c r="TO51" s="76"/>
      <c r="TP51" s="76"/>
      <c r="TQ51" s="76"/>
      <c r="TR51" s="76"/>
      <c r="TS51" s="76"/>
      <c r="TT51" s="76"/>
      <c r="TU51" s="76"/>
      <c r="TV51" s="76"/>
      <c r="TW51" s="76"/>
      <c r="TX51" s="76"/>
      <c r="TY51" s="76"/>
      <c r="TZ51" s="76"/>
      <c r="UA51" s="76"/>
      <c r="UB51" s="76"/>
      <c r="UC51" s="76"/>
      <c r="UD51" s="76"/>
      <c r="UE51" s="76"/>
      <c r="UF51" s="76"/>
      <c r="UG51" s="76"/>
      <c r="UH51" s="76"/>
      <c r="UI51" s="76"/>
      <c r="UJ51" s="76"/>
      <c r="UK51" s="76"/>
      <c r="UL51" s="76"/>
      <c r="UM51" s="76"/>
      <c r="UN51" s="76"/>
      <c r="UO51" s="76"/>
      <c r="UP51" s="76"/>
      <c r="UQ51" s="76"/>
      <c r="UR51" s="76"/>
      <c r="US51" s="76"/>
      <c r="UT51" s="76"/>
      <c r="UU51" s="76"/>
      <c r="UV51" s="76"/>
      <c r="UW51" s="76"/>
      <c r="UX51" s="76"/>
      <c r="UY51" s="76"/>
      <c r="UZ51" s="76"/>
      <c r="VA51" s="76"/>
      <c r="VB51" s="76"/>
      <c r="VC51" s="76"/>
      <c r="VD51" s="76"/>
      <c r="VE51" s="76"/>
      <c r="VF51" s="76"/>
      <c r="VG51" s="76"/>
      <c r="VH51" s="76"/>
      <c r="VI51" s="76"/>
      <c r="VJ51" s="76"/>
      <c r="VK51" s="76"/>
      <c r="VL51" s="76"/>
      <c r="VM51" s="76"/>
      <c r="VN51" s="76"/>
      <c r="VO51" s="76"/>
      <c r="VP51" s="76"/>
      <c r="VQ51" s="76"/>
      <c r="VR51" s="76"/>
      <c r="VS51" s="76"/>
      <c r="VT51" s="76"/>
      <c r="VU51" s="76"/>
      <c r="VV51" s="76"/>
      <c r="VW51" s="76"/>
      <c r="VX51" s="76"/>
      <c r="VY51" s="76"/>
      <c r="VZ51" s="76"/>
      <c r="WA51" s="76"/>
      <c r="WB51" s="76"/>
      <c r="WC51" s="76"/>
      <c r="WD51" s="76"/>
      <c r="WE51" s="76"/>
      <c r="WF51" s="76"/>
      <c r="WG51" s="76"/>
      <c r="WH51" s="76"/>
      <c r="WI51" s="76"/>
      <c r="WJ51" s="76"/>
      <c r="WK51" s="76"/>
      <c r="WL51" s="76"/>
      <c r="WM51" s="76"/>
      <c r="WN51" s="76"/>
      <c r="WO51" s="76"/>
      <c r="WP51" s="76"/>
      <c r="WQ51" s="76"/>
      <c r="WR51" s="76"/>
      <c r="WS51" s="76"/>
      <c r="WT51" s="76"/>
      <c r="WU51" s="76"/>
      <c r="WV51" s="76"/>
      <c r="WW51" s="76"/>
      <c r="WX51" s="76"/>
      <c r="WY51" s="76"/>
      <c r="WZ51" s="76"/>
      <c r="XA51" s="76"/>
      <c r="XB51" s="76"/>
      <c r="XC51" s="76"/>
      <c r="XD51" s="76"/>
      <c r="XE51" s="76"/>
      <c r="XF51" s="76"/>
      <c r="XG51" s="76"/>
      <c r="XH51" s="76"/>
      <c r="XI51" s="76"/>
      <c r="XJ51" s="76"/>
      <c r="XK51" s="76"/>
      <c r="XL51" s="76"/>
      <c r="XM51" s="76"/>
      <c r="XN51" s="76"/>
      <c r="XO51" s="76"/>
      <c r="XP51" s="76"/>
      <c r="XQ51" s="76"/>
      <c r="XR51" s="76"/>
      <c r="XS51" s="76"/>
      <c r="XT51" s="76"/>
      <c r="XU51" s="76"/>
      <c r="XV51" s="76"/>
      <c r="XW51" s="76"/>
      <c r="XX51" s="76"/>
      <c r="XY51" s="76"/>
      <c r="XZ51" s="76"/>
      <c r="YA51" s="76"/>
      <c r="YB51" s="76"/>
      <c r="YC51" s="76"/>
      <c r="YD51" s="76"/>
      <c r="YE51" s="76"/>
      <c r="YF51" s="76"/>
      <c r="YG51" s="76"/>
      <c r="YH51" s="76"/>
      <c r="YI51" s="76"/>
      <c r="YJ51" s="76"/>
      <c r="YK51" s="76"/>
      <c r="YL51" s="76"/>
      <c r="YM51" s="76"/>
      <c r="YN51" s="76"/>
      <c r="YO51" s="76"/>
      <c r="YP51" s="76"/>
      <c r="YQ51" s="76"/>
      <c r="YR51" s="76"/>
      <c r="YS51" s="76"/>
      <c r="YT51" s="76"/>
      <c r="YU51" s="76"/>
      <c r="YV51" s="76"/>
      <c r="YW51" s="76"/>
      <c r="YX51" s="76"/>
      <c r="YY51" s="76"/>
      <c r="YZ51" s="76"/>
      <c r="ZA51" s="76"/>
      <c r="ZB51" s="76"/>
      <c r="ZC51" s="76"/>
      <c r="ZD51" s="76"/>
      <c r="ZE51" s="76"/>
      <c r="ZF51" s="76"/>
      <c r="ZG51" s="76"/>
      <c r="ZH51" s="76"/>
      <c r="ZI51" s="76"/>
      <c r="ZJ51" s="76"/>
      <c r="ZK51" s="76"/>
      <c r="ZL51" s="76"/>
      <c r="ZM51" s="76"/>
      <c r="ZN51" s="76"/>
      <c r="ZO51" s="76"/>
      <c r="ZP51" s="76"/>
      <c r="ZQ51" s="76"/>
      <c r="ZR51" s="76"/>
      <c r="ZS51" s="76"/>
      <c r="ZT51" s="76"/>
      <c r="ZU51" s="76"/>
      <c r="ZV51" s="76"/>
      <c r="ZW51" s="76"/>
      <c r="ZX51" s="76"/>
      <c r="ZY51" s="76"/>
      <c r="ZZ51" s="76"/>
      <c r="AAA51" s="76"/>
      <c r="AAB51" s="76"/>
      <c r="AAC51" s="76"/>
      <c r="AAD51" s="76"/>
      <c r="AAE51" s="76"/>
      <c r="AAF51" s="76"/>
      <c r="AAG51" s="76"/>
      <c r="AAH51" s="76"/>
      <c r="AAI51" s="76"/>
      <c r="AAJ51" s="76"/>
      <c r="AAK51" s="76"/>
      <c r="AAL51" s="76"/>
      <c r="AAM51" s="76"/>
      <c r="AAN51" s="76"/>
      <c r="AAO51" s="76"/>
      <c r="AAP51" s="76"/>
      <c r="AAQ51" s="76"/>
      <c r="AAR51" s="76"/>
      <c r="AAS51" s="76"/>
      <c r="AAT51" s="76"/>
      <c r="AAU51" s="76"/>
      <c r="AAV51" s="76"/>
      <c r="AAW51" s="76"/>
      <c r="AAX51" s="76"/>
      <c r="AAY51" s="76"/>
      <c r="AAZ51" s="76"/>
      <c r="ABA51" s="76"/>
      <c r="ABB51" s="76"/>
      <c r="ABC51" s="76"/>
      <c r="ABD51" s="76"/>
      <c r="ABE51" s="76"/>
      <c r="ABF51" s="76"/>
      <c r="ABG51" s="76"/>
      <c r="ABH51" s="76"/>
      <c r="ABI51" s="76"/>
      <c r="ABJ51" s="76"/>
      <c r="ABK51" s="76"/>
      <c r="ABL51" s="76"/>
      <c r="ABM51" s="76"/>
      <c r="ABN51" s="76"/>
      <c r="ABO51" s="76"/>
      <c r="ABP51" s="76"/>
      <c r="ABQ51" s="76"/>
      <c r="ABR51" s="76"/>
      <c r="ABS51" s="76"/>
      <c r="ABT51" s="76"/>
      <c r="ABU51" s="76"/>
      <c r="ABV51" s="76"/>
      <c r="ABW51" s="76"/>
      <c r="ABX51" s="76"/>
      <c r="ABY51" s="76"/>
      <c r="ABZ51" s="76"/>
      <c r="ACA51" s="76"/>
      <c r="ACB51" s="76"/>
      <c r="ACC51" s="76"/>
      <c r="ACD51" s="76"/>
      <c r="ACE51" s="76"/>
      <c r="ACF51" s="76"/>
      <c r="ACG51" s="76"/>
      <c r="ACH51" s="76"/>
      <c r="ACI51" s="76"/>
      <c r="ACJ51" s="76"/>
      <c r="ACK51" s="76"/>
      <c r="ACL51" s="76"/>
      <c r="ACM51" s="76"/>
      <c r="ACN51" s="76"/>
      <c r="ACO51" s="76"/>
      <c r="ACP51" s="76"/>
      <c r="ACQ51" s="76"/>
      <c r="ACR51" s="76"/>
      <c r="ACS51" s="76"/>
      <c r="ACT51" s="76"/>
      <c r="ACU51" s="76"/>
      <c r="ACV51" s="76"/>
      <c r="ACW51" s="76"/>
      <c r="ACX51" s="76"/>
      <c r="ACY51" s="76"/>
      <c r="ACZ51" s="76"/>
      <c r="ADA51" s="76"/>
      <c r="ADB51" s="76"/>
      <c r="ADC51" s="76"/>
      <c r="ADD51" s="76"/>
      <c r="ADE51" s="76"/>
      <c r="ADF51" s="76"/>
      <c r="ADG51" s="76"/>
      <c r="ADH51" s="76"/>
      <c r="ADI51" s="76"/>
      <c r="ADJ51" s="76"/>
      <c r="ADK51" s="76"/>
      <c r="ADL51" s="76"/>
      <c r="ADM51" s="76"/>
      <c r="ADN51" s="76"/>
      <c r="ADO51" s="76"/>
      <c r="ADP51" s="76"/>
      <c r="ADQ51" s="76"/>
      <c r="ADR51" s="76"/>
      <c r="ADS51" s="76"/>
      <c r="ADT51" s="76"/>
      <c r="ADU51" s="76"/>
      <c r="ADV51" s="76"/>
      <c r="ADW51" s="76"/>
      <c r="ADX51" s="76"/>
      <c r="ADY51" s="76"/>
      <c r="ADZ51" s="76"/>
      <c r="AEA51" s="76"/>
      <c r="AEB51" s="76"/>
      <c r="AEC51" s="76"/>
      <c r="AED51" s="76"/>
      <c r="AEE51" s="76"/>
      <c r="AEF51" s="76"/>
      <c r="AEG51" s="76"/>
      <c r="AEH51" s="76"/>
      <c r="AEI51" s="76"/>
      <c r="AEJ51" s="76"/>
      <c r="AEK51" s="76"/>
      <c r="AEL51" s="76"/>
      <c r="AEM51" s="76"/>
      <c r="AEN51" s="76"/>
      <c r="AEO51" s="76"/>
      <c r="AEP51" s="76"/>
      <c r="AEQ51" s="76"/>
      <c r="AER51" s="76"/>
      <c r="AES51" s="76"/>
      <c r="AET51" s="76"/>
      <c r="AEU51" s="76"/>
      <c r="AEV51" s="76"/>
      <c r="AEW51" s="76"/>
      <c r="AEX51" s="76"/>
      <c r="AEY51" s="76"/>
      <c r="AEZ51" s="76"/>
      <c r="AFA51" s="76"/>
      <c r="AFB51" s="76"/>
      <c r="AFC51" s="76"/>
      <c r="AFD51" s="76"/>
      <c r="AFE51" s="76"/>
      <c r="AFF51" s="76"/>
      <c r="AFG51" s="76"/>
      <c r="AFH51" s="76"/>
      <c r="AFI51" s="76"/>
      <c r="AFJ51" s="76"/>
      <c r="AFK51" s="76"/>
      <c r="AFL51" s="76"/>
      <c r="AFM51" s="76"/>
      <c r="AFN51" s="76"/>
      <c r="AFO51" s="76"/>
      <c r="AFP51" s="76"/>
      <c r="AFQ51" s="76"/>
      <c r="AFR51" s="76"/>
      <c r="AFS51" s="76"/>
      <c r="AFT51" s="76"/>
      <c r="AFU51" s="76"/>
      <c r="AFV51" s="76"/>
      <c r="AFW51" s="76"/>
      <c r="AFX51" s="76"/>
      <c r="AFY51" s="76"/>
      <c r="AFZ51" s="76"/>
      <c r="AGA51" s="76"/>
      <c r="AGB51" s="76"/>
      <c r="AGC51" s="76"/>
      <c r="AGD51" s="76"/>
      <c r="AGE51" s="76"/>
      <c r="AGF51" s="76"/>
      <c r="AGG51" s="76"/>
      <c r="AGH51" s="76"/>
      <c r="AGI51" s="76"/>
      <c r="AGJ51" s="76"/>
      <c r="AGK51" s="76"/>
      <c r="AGL51" s="76"/>
      <c r="AGM51" s="76"/>
      <c r="AGN51" s="76"/>
      <c r="AGO51" s="76"/>
      <c r="AGP51" s="76"/>
      <c r="AGQ51" s="76"/>
      <c r="AGR51" s="76"/>
      <c r="AGS51" s="76"/>
      <c r="AGT51" s="76"/>
      <c r="AGU51" s="76"/>
      <c r="AGV51" s="76"/>
      <c r="AGW51" s="76"/>
      <c r="AGX51" s="76"/>
      <c r="AGY51" s="76"/>
      <c r="AGZ51" s="76"/>
      <c r="AHA51" s="76"/>
      <c r="AHB51" s="76"/>
      <c r="AHC51" s="76"/>
      <c r="AHD51" s="76"/>
      <c r="AHE51" s="76"/>
      <c r="AHF51" s="76"/>
      <c r="AHG51" s="76"/>
      <c r="AHH51" s="76"/>
      <c r="AHI51" s="76"/>
      <c r="AHJ51" s="76"/>
      <c r="AHK51" s="76"/>
      <c r="AHL51" s="76"/>
      <c r="AHM51" s="76"/>
      <c r="AHN51" s="76"/>
      <c r="AHO51" s="76"/>
      <c r="AHP51" s="76"/>
      <c r="AHQ51" s="76"/>
      <c r="AHR51" s="76"/>
      <c r="AHS51" s="76"/>
      <c r="AHT51" s="76"/>
      <c r="AHU51" s="76"/>
      <c r="AHV51" s="76"/>
      <c r="AHW51" s="76"/>
      <c r="AHX51" s="76"/>
      <c r="AHY51" s="76"/>
      <c r="AHZ51" s="76"/>
      <c r="AIA51" s="76"/>
      <c r="AIB51" s="76"/>
      <c r="AIC51" s="76"/>
      <c r="AID51" s="76"/>
      <c r="AIE51" s="76"/>
      <c r="AIF51" s="76"/>
      <c r="AIG51" s="76"/>
      <c r="AIH51" s="76"/>
      <c r="AII51" s="76"/>
      <c r="AIJ51" s="76"/>
      <c r="AIK51" s="76"/>
      <c r="AIL51" s="76"/>
      <c r="AIM51" s="76"/>
      <c r="AIN51" s="76"/>
      <c r="AIO51" s="76"/>
      <c r="AIP51" s="76"/>
      <c r="AIQ51" s="76"/>
      <c r="AIR51" s="76"/>
      <c r="AIS51" s="76"/>
      <c r="AIT51" s="76"/>
      <c r="AIU51" s="76"/>
      <c r="AIV51" s="76"/>
      <c r="AIW51" s="76"/>
      <c r="AIX51" s="76"/>
      <c r="AIY51" s="76"/>
      <c r="AIZ51" s="76"/>
      <c r="AJA51" s="76"/>
      <c r="AJB51" s="76"/>
      <c r="AJC51" s="76"/>
      <c r="AJD51" s="76"/>
      <c r="AJE51" s="76"/>
      <c r="AJF51" s="76"/>
      <c r="AJG51" s="76"/>
      <c r="AJH51" s="76"/>
      <c r="AJI51" s="76"/>
      <c r="AJJ51" s="76"/>
      <c r="AJK51" s="76"/>
      <c r="AJL51" s="76"/>
      <c r="AJM51" s="76"/>
      <c r="AJN51" s="76"/>
      <c r="AJO51" s="76"/>
      <c r="AJP51" s="76"/>
      <c r="AJQ51" s="76"/>
      <c r="AJR51" s="76"/>
      <c r="AJS51" s="76"/>
      <c r="AJT51" s="76"/>
      <c r="AJU51" s="76"/>
      <c r="AJV51" s="76"/>
      <c r="AJW51" s="76"/>
      <c r="AJX51" s="76"/>
      <c r="AJY51" s="76"/>
      <c r="AJZ51" s="76"/>
      <c r="AKA51" s="76"/>
      <c r="AKB51" s="76"/>
      <c r="AKC51" s="76"/>
      <c r="AKD51" s="76"/>
      <c r="AKE51" s="76"/>
      <c r="AKF51" s="76"/>
      <c r="AKG51" s="76"/>
      <c r="AKH51" s="76"/>
      <c r="AKI51" s="76"/>
      <c r="AKJ51" s="76"/>
      <c r="AKK51" s="76"/>
      <c r="AKL51" s="76"/>
      <c r="AKM51" s="76"/>
      <c r="AKN51" s="76"/>
      <c r="AKO51" s="76"/>
      <c r="AKP51" s="76"/>
      <c r="AKQ51" s="76"/>
      <c r="AKR51" s="76"/>
      <c r="AKS51" s="76"/>
      <c r="AKT51" s="76"/>
      <c r="AKU51" s="76"/>
      <c r="AKV51" s="76"/>
      <c r="AKW51" s="76"/>
      <c r="AKX51" s="76"/>
      <c r="AKY51" s="76"/>
      <c r="AKZ51" s="76"/>
      <c r="ALA51" s="76"/>
      <c r="ALB51" s="76"/>
      <c r="ALC51" s="76"/>
      <c r="ALD51" s="76"/>
      <c r="ALE51" s="76"/>
      <c r="ALF51" s="76"/>
      <c r="ALG51" s="76"/>
      <c r="ALH51" s="76"/>
      <c r="ALI51" s="76"/>
      <c r="ALJ51" s="76"/>
      <c r="ALK51" s="76"/>
      <c r="ALL51" s="76"/>
      <c r="ALM51" s="76"/>
      <c r="ALN51" s="76"/>
      <c r="ALO51" s="76"/>
      <c r="ALP51" s="76"/>
      <c r="ALQ51" s="76"/>
      <c r="ALR51" s="76"/>
      <c r="ALS51" s="76"/>
      <c r="ALT51" s="76"/>
      <c r="ALU51" s="76"/>
      <c r="ALV51" s="76"/>
      <c r="ALW51" s="76"/>
      <c r="ALX51" s="76"/>
      <c r="ALY51" s="76"/>
      <c r="ALZ51" s="76"/>
      <c r="AMA51" s="76"/>
      <c r="AMB51" s="76"/>
      <c r="AMC51" s="76"/>
      <c r="AMD51" s="76"/>
      <c r="AME51" s="76"/>
      <c r="AMF51" s="76"/>
      <c r="AMG51" s="76"/>
      <c r="AMH51" s="76"/>
      <c r="AMI51" s="76"/>
      <c r="AMJ51" s="76"/>
    </row>
    <row r="52" spans="1:1024">
      <c r="A52" s="125"/>
      <c r="B52" s="126">
        <v>34</v>
      </c>
      <c r="C52" s="127" t="s">
        <v>227</v>
      </c>
      <c r="D52" s="123">
        <f>D53</f>
        <v>1000</v>
      </c>
      <c r="E52" s="123">
        <f>E53</f>
        <v>0</v>
      </c>
      <c r="F52" s="124">
        <f t="shared" si="1"/>
        <v>0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/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6"/>
      <c r="PB52" s="76"/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/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/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/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6"/>
      <c r="RB52" s="76"/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/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/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/>
      <c r="SN52" s="76"/>
      <c r="SO52" s="76"/>
      <c r="SP52" s="76"/>
      <c r="SQ52" s="76"/>
      <c r="SR52" s="76"/>
      <c r="SS52" s="76"/>
      <c r="ST52" s="76"/>
      <c r="SU52" s="76"/>
      <c r="SV52" s="76"/>
      <c r="SW52" s="76"/>
      <c r="SX52" s="76"/>
      <c r="SY52" s="76"/>
      <c r="SZ52" s="76"/>
      <c r="TA52" s="76"/>
      <c r="TB52" s="76"/>
      <c r="TC52" s="76"/>
      <c r="TD52" s="76"/>
      <c r="TE52" s="76"/>
      <c r="TF52" s="76"/>
      <c r="TG52" s="76"/>
      <c r="TH52" s="76"/>
      <c r="TI52" s="76"/>
      <c r="TJ52" s="76"/>
      <c r="TK52" s="76"/>
      <c r="TL52" s="76"/>
      <c r="TM52" s="76"/>
      <c r="TN52" s="76"/>
      <c r="TO52" s="76"/>
      <c r="TP52" s="76"/>
      <c r="TQ52" s="76"/>
      <c r="TR52" s="76"/>
      <c r="TS52" s="76"/>
      <c r="TT52" s="76"/>
      <c r="TU52" s="76"/>
      <c r="TV52" s="76"/>
      <c r="TW52" s="76"/>
      <c r="TX52" s="76"/>
      <c r="TY52" s="76"/>
      <c r="TZ52" s="76"/>
      <c r="UA52" s="76"/>
      <c r="UB52" s="76"/>
      <c r="UC52" s="76"/>
      <c r="UD52" s="76"/>
      <c r="UE52" s="76"/>
      <c r="UF52" s="76"/>
      <c r="UG52" s="76"/>
      <c r="UH52" s="76"/>
      <c r="UI52" s="76"/>
      <c r="UJ52" s="76"/>
      <c r="UK52" s="76"/>
      <c r="UL52" s="76"/>
      <c r="UM52" s="76"/>
      <c r="UN52" s="76"/>
      <c r="UO52" s="76"/>
      <c r="UP52" s="76"/>
      <c r="UQ52" s="76"/>
      <c r="UR52" s="76"/>
      <c r="US52" s="76"/>
      <c r="UT52" s="76"/>
      <c r="UU52" s="76"/>
      <c r="UV52" s="76"/>
      <c r="UW52" s="76"/>
      <c r="UX52" s="76"/>
      <c r="UY52" s="76"/>
      <c r="UZ52" s="76"/>
      <c r="VA52" s="76"/>
      <c r="VB52" s="76"/>
      <c r="VC52" s="76"/>
      <c r="VD52" s="76"/>
      <c r="VE52" s="76"/>
      <c r="VF52" s="76"/>
      <c r="VG52" s="76"/>
      <c r="VH52" s="76"/>
      <c r="VI52" s="76"/>
      <c r="VJ52" s="76"/>
      <c r="VK52" s="76"/>
      <c r="VL52" s="76"/>
      <c r="VM52" s="76"/>
      <c r="VN52" s="76"/>
      <c r="VO52" s="76"/>
      <c r="VP52" s="76"/>
      <c r="VQ52" s="76"/>
      <c r="VR52" s="76"/>
      <c r="VS52" s="76"/>
      <c r="VT52" s="76"/>
      <c r="VU52" s="76"/>
      <c r="VV52" s="76"/>
      <c r="VW52" s="76"/>
      <c r="VX52" s="76"/>
      <c r="VY52" s="76"/>
      <c r="VZ52" s="76"/>
      <c r="WA52" s="76"/>
      <c r="WB52" s="76"/>
      <c r="WC52" s="76"/>
      <c r="WD52" s="76"/>
      <c r="WE52" s="76"/>
      <c r="WF52" s="76"/>
      <c r="WG52" s="76"/>
      <c r="WH52" s="76"/>
      <c r="WI52" s="76"/>
      <c r="WJ52" s="76"/>
      <c r="WK52" s="76"/>
      <c r="WL52" s="76"/>
      <c r="WM52" s="76"/>
      <c r="WN52" s="76"/>
      <c r="WO52" s="76"/>
      <c r="WP52" s="76"/>
      <c r="WQ52" s="76"/>
      <c r="WR52" s="76"/>
      <c r="WS52" s="76"/>
      <c r="WT52" s="76"/>
      <c r="WU52" s="76"/>
      <c r="WV52" s="76"/>
      <c r="WW52" s="76"/>
      <c r="WX52" s="76"/>
      <c r="WY52" s="76"/>
      <c r="WZ52" s="76"/>
      <c r="XA52" s="76"/>
      <c r="XB52" s="76"/>
      <c r="XC52" s="76"/>
      <c r="XD52" s="76"/>
      <c r="XE52" s="76"/>
      <c r="XF52" s="76"/>
      <c r="XG52" s="76"/>
      <c r="XH52" s="76"/>
      <c r="XI52" s="76"/>
      <c r="XJ52" s="76"/>
      <c r="XK52" s="76"/>
      <c r="XL52" s="76"/>
      <c r="XM52" s="76"/>
      <c r="XN52" s="76"/>
      <c r="XO52" s="76"/>
      <c r="XP52" s="76"/>
      <c r="XQ52" s="76"/>
      <c r="XR52" s="76"/>
      <c r="XS52" s="76"/>
      <c r="XT52" s="76"/>
      <c r="XU52" s="76"/>
      <c r="XV52" s="76"/>
      <c r="XW52" s="76"/>
      <c r="XX52" s="76"/>
      <c r="XY52" s="76"/>
      <c r="XZ52" s="76"/>
      <c r="YA52" s="76"/>
      <c r="YB52" s="76"/>
      <c r="YC52" s="76"/>
      <c r="YD52" s="76"/>
      <c r="YE52" s="76"/>
      <c r="YF52" s="76"/>
      <c r="YG52" s="76"/>
      <c r="YH52" s="76"/>
      <c r="YI52" s="76"/>
      <c r="YJ52" s="76"/>
      <c r="YK52" s="76"/>
      <c r="YL52" s="76"/>
      <c r="YM52" s="76"/>
      <c r="YN52" s="76"/>
      <c r="YO52" s="76"/>
      <c r="YP52" s="76"/>
      <c r="YQ52" s="76"/>
      <c r="YR52" s="76"/>
      <c r="YS52" s="76"/>
      <c r="YT52" s="76"/>
      <c r="YU52" s="76"/>
      <c r="YV52" s="76"/>
      <c r="YW52" s="76"/>
      <c r="YX52" s="76"/>
      <c r="YY52" s="76"/>
      <c r="YZ52" s="76"/>
      <c r="ZA52" s="76"/>
      <c r="ZB52" s="76"/>
      <c r="ZC52" s="76"/>
      <c r="ZD52" s="76"/>
      <c r="ZE52" s="76"/>
      <c r="ZF52" s="76"/>
      <c r="ZG52" s="76"/>
      <c r="ZH52" s="76"/>
      <c r="ZI52" s="76"/>
      <c r="ZJ52" s="76"/>
      <c r="ZK52" s="76"/>
      <c r="ZL52" s="76"/>
      <c r="ZM52" s="76"/>
      <c r="ZN52" s="76"/>
      <c r="ZO52" s="76"/>
      <c r="ZP52" s="76"/>
      <c r="ZQ52" s="76"/>
      <c r="ZR52" s="76"/>
      <c r="ZS52" s="76"/>
      <c r="ZT52" s="76"/>
      <c r="ZU52" s="76"/>
      <c r="ZV52" s="76"/>
      <c r="ZW52" s="76"/>
      <c r="ZX52" s="76"/>
      <c r="ZY52" s="76"/>
      <c r="ZZ52" s="76"/>
      <c r="AAA52" s="76"/>
      <c r="AAB52" s="76"/>
      <c r="AAC52" s="76"/>
      <c r="AAD52" s="76"/>
      <c r="AAE52" s="76"/>
      <c r="AAF52" s="76"/>
      <c r="AAG52" s="76"/>
      <c r="AAH52" s="76"/>
      <c r="AAI52" s="76"/>
      <c r="AAJ52" s="76"/>
      <c r="AAK52" s="76"/>
      <c r="AAL52" s="76"/>
      <c r="AAM52" s="76"/>
      <c r="AAN52" s="76"/>
      <c r="AAO52" s="76"/>
      <c r="AAP52" s="76"/>
      <c r="AAQ52" s="76"/>
      <c r="AAR52" s="76"/>
      <c r="AAS52" s="76"/>
      <c r="AAT52" s="76"/>
      <c r="AAU52" s="76"/>
      <c r="AAV52" s="76"/>
      <c r="AAW52" s="76"/>
      <c r="AAX52" s="76"/>
      <c r="AAY52" s="76"/>
      <c r="AAZ52" s="76"/>
      <c r="ABA52" s="76"/>
      <c r="ABB52" s="76"/>
      <c r="ABC52" s="76"/>
      <c r="ABD52" s="76"/>
      <c r="ABE52" s="76"/>
      <c r="ABF52" s="76"/>
      <c r="ABG52" s="76"/>
      <c r="ABH52" s="76"/>
      <c r="ABI52" s="76"/>
      <c r="ABJ52" s="76"/>
      <c r="ABK52" s="76"/>
      <c r="ABL52" s="76"/>
      <c r="ABM52" s="76"/>
      <c r="ABN52" s="76"/>
      <c r="ABO52" s="76"/>
      <c r="ABP52" s="76"/>
      <c r="ABQ52" s="76"/>
      <c r="ABR52" s="76"/>
      <c r="ABS52" s="76"/>
      <c r="ABT52" s="76"/>
      <c r="ABU52" s="76"/>
      <c r="ABV52" s="76"/>
      <c r="ABW52" s="76"/>
      <c r="ABX52" s="76"/>
      <c r="ABY52" s="76"/>
      <c r="ABZ52" s="76"/>
      <c r="ACA52" s="76"/>
      <c r="ACB52" s="76"/>
      <c r="ACC52" s="76"/>
      <c r="ACD52" s="76"/>
      <c r="ACE52" s="76"/>
      <c r="ACF52" s="76"/>
      <c r="ACG52" s="76"/>
      <c r="ACH52" s="76"/>
      <c r="ACI52" s="76"/>
      <c r="ACJ52" s="76"/>
      <c r="ACK52" s="76"/>
      <c r="ACL52" s="76"/>
      <c r="ACM52" s="76"/>
      <c r="ACN52" s="76"/>
      <c r="ACO52" s="76"/>
      <c r="ACP52" s="76"/>
      <c r="ACQ52" s="76"/>
      <c r="ACR52" s="76"/>
      <c r="ACS52" s="76"/>
      <c r="ACT52" s="76"/>
      <c r="ACU52" s="76"/>
      <c r="ACV52" s="76"/>
      <c r="ACW52" s="76"/>
      <c r="ACX52" s="76"/>
      <c r="ACY52" s="76"/>
      <c r="ACZ52" s="76"/>
      <c r="ADA52" s="76"/>
      <c r="ADB52" s="76"/>
      <c r="ADC52" s="76"/>
      <c r="ADD52" s="76"/>
      <c r="ADE52" s="76"/>
      <c r="ADF52" s="76"/>
      <c r="ADG52" s="76"/>
      <c r="ADH52" s="76"/>
      <c r="ADI52" s="76"/>
      <c r="ADJ52" s="76"/>
      <c r="ADK52" s="76"/>
      <c r="ADL52" s="76"/>
      <c r="ADM52" s="76"/>
      <c r="ADN52" s="76"/>
      <c r="ADO52" s="76"/>
      <c r="ADP52" s="76"/>
      <c r="ADQ52" s="76"/>
      <c r="ADR52" s="76"/>
      <c r="ADS52" s="76"/>
      <c r="ADT52" s="76"/>
      <c r="ADU52" s="76"/>
      <c r="ADV52" s="76"/>
      <c r="ADW52" s="76"/>
      <c r="ADX52" s="76"/>
      <c r="ADY52" s="76"/>
      <c r="ADZ52" s="76"/>
      <c r="AEA52" s="76"/>
      <c r="AEB52" s="76"/>
      <c r="AEC52" s="76"/>
      <c r="AED52" s="76"/>
      <c r="AEE52" s="76"/>
      <c r="AEF52" s="76"/>
      <c r="AEG52" s="76"/>
      <c r="AEH52" s="76"/>
      <c r="AEI52" s="76"/>
      <c r="AEJ52" s="76"/>
      <c r="AEK52" s="76"/>
      <c r="AEL52" s="76"/>
      <c r="AEM52" s="76"/>
      <c r="AEN52" s="76"/>
      <c r="AEO52" s="76"/>
      <c r="AEP52" s="76"/>
      <c r="AEQ52" s="76"/>
      <c r="AER52" s="76"/>
      <c r="AES52" s="76"/>
      <c r="AET52" s="76"/>
      <c r="AEU52" s="76"/>
      <c r="AEV52" s="76"/>
      <c r="AEW52" s="76"/>
      <c r="AEX52" s="76"/>
      <c r="AEY52" s="76"/>
      <c r="AEZ52" s="76"/>
      <c r="AFA52" s="76"/>
      <c r="AFB52" s="76"/>
      <c r="AFC52" s="76"/>
      <c r="AFD52" s="76"/>
      <c r="AFE52" s="76"/>
      <c r="AFF52" s="76"/>
      <c r="AFG52" s="76"/>
      <c r="AFH52" s="76"/>
      <c r="AFI52" s="76"/>
      <c r="AFJ52" s="76"/>
      <c r="AFK52" s="76"/>
      <c r="AFL52" s="76"/>
      <c r="AFM52" s="76"/>
      <c r="AFN52" s="76"/>
      <c r="AFO52" s="76"/>
      <c r="AFP52" s="76"/>
      <c r="AFQ52" s="76"/>
      <c r="AFR52" s="76"/>
      <c r="AFS52" s="76"/>
      <c r="AFT52" s="76"/>
      <c r="AFU52" s="76"/>
      <c r="AFV52" s="76"/>
      <c r="AFW52" s="76"/>
      <c r="AFX52" s="76"/>
      <c r="AFY52" s="76"/>
      <c r="AFZ52" s="76"/>
      <c r="AGA52" s="76"/>
      <c r="AGB52" s="76"/>
      <c r="AGC52" s="76"/>
      <c r="AGD52" s="76"/>
      <c r="AGE52" s="76"/>
      <c r="AGF52" s="76"/>
      <c r="AGG52" s="76"/>
      <c r="AGH52" s="76"/>
      <c r="AGI52" s="76"/>
      <c r="AGJ52" s="76"/>
      <c r="AGK52" s="76"/>
      <c r="AGL52" s="76"/>
      <c r="AGM52" s="76"/>
      <c r="AGN52" s="76"/>
      <c r="AGO52" s="76"/>
      <c r="AGP52" s="76"/>
      <c r="AGQ52" s="76"/>
      <c r="AGR52" s="76"/>
      <c r="AGS52" s="76"/>
      <c r="AGT52" s="76"/>
      <c r="AGU52" s="76"/>
      <c r="AGV52" s="76"/>
      <c r="AGW52" s="76"/>
      <c r="AGX52" s="76"/>
      <c r="AGY52" s="76"/>
      <c r="AGZ52" s="76"/>
      <c r="AHA52" s="76"/>
      <c r="AHB52" s="76"/>
      <c r="AHC52" s="76"/>
      <c r="AHD52" s="76"/>
      <c r="AHE52" s="76"/>
      <c r="AHF52" s="76"/>
      <c r="AHG52" s="76"/>
      <c r="AHH52" s="76"/>
      <c r="AHI52" s="76"/>
      <c r="AHJ52" s="76"/>
      <c r="AHK52" s="76"/>
      <c r="AHL52" s="76"/>
      <c r="AHM52" s="76"/>
      <c r="AHN52" s="76"/>
      <c r="AHO52" s="76"/>
      <c r="AHP52" s="76"/>
      <c r="AHQ52" s="76"/>
      <c r="AHR52" s="76"/>
      <c r="AHS52" s="76"/>
      <c r="AHT52" s="76"/>
      <c r="AHU52" s="76"/>
      <c r="AHV52" s="76"/>
      <c r="AHW52" s="76"/>
      <c r="AHX52" s="76"/>
      <c r="AHY52" s="76"/>
      <c r="AHZ52" s="76"/>
      <c r="AIA52" s="76"/>
      <c r="AIB52" s="76"/>
      <c r="AIC52" s="76"/>
      <c r="AID52" s="76"/>
      <c r="AIE52" s="76"/>
      <c r="AIF52" s="76"/>
      <c r="AIG52" s="76"/>
      <c r="AIH52" s="76"/>
      <c r="AII52" s="76"/>
      <c r="AIJ52" s="76"/>
      <c r="AIK52" s="76"/>
      <c r="AIL52" s="76"/>
      <c r="AIM52" s="76"/>
      <c r="AIN52" s="76"/>
      <c r="AIO52" s="76"/>
      <c r="AIP52" s="76"/>
      <c r="AIQ52" s="76"/>
      <c r="AIR52" s="76"/>
      <c r="AIS52" s="76"/>
      <c r="AIT52" s="76"/>
      <c r="AIU52" s="76"/>
      <c r="AIV52" s="76"/>
      <c r="AIW52" s="76"/>
      <c r="AIX52" s="76"/>
      <c r="AIY52" s="76"/>
      <c r="AIZ52" s="76"/>
      <c r="AJA52" s="76"/>
      <c r="AJB52" s="76"/>
      <c r="AJC52" s="76"/>
      <c r="AJD52" s="76"/>
      <c r="AJE52" s="76"/>
      <c r="AJF52" s="76"/>
      <c r="AJG52" s="76"/>
      <c r="AJH52" s="76"/>
      <c r="AJI52" s="76"/>
      <c r="AJJ52" s="76"/>
      <c r="AJK52" s="76"/>
      <c r="AJL52" s="76"/>
      <c r="AJM52" s="76"/>
      <c r="AJN52" s="76"/>
      <c r="AJO52" s="76"/>
      <c r="AJP52" s="76"/>
      <c r="AJQ52" s="76"/>
      <c r="AJR52" s="76"/>
      <c r="AJS52" s="76"/>
      <c r="AJT52" s="76"/>
      <c r="AJU52" s="76"/>
      <c r="AJV52" s="76"/>
      <c r="AJW52" s="76"/>
      <c r="AJX52" s="76"/>
      <c r="AJY52" s="76"/>
      <c r="AJZ52" s="76"/>
      <c r="AKA52" s="76"/>
      <c r="AKB52" s="76"/>
      <c r="AKC52" s="76"/>
      <c r="AKD52" s="76"/>
      <c r="AKE52" s="76"/>
      <c r="AKF52" s="76"/>
      <c r="AKG52" s="76"/>
      <c r="AKH52" s="76"/>
      <c r="AKI52" s="76"/>
      <c r="AKJ52" s="76"/>
      <c r="AKK52" s="76"/>
      <c r="AKL52" s="76"/>
      <c r="AKM52" s="76"/>
      <c r="AKN52" s="76"/>
      <c r="AKO52" s="76"/>
      <c r="AKP52" s="76"/>
      <c r="AKQ52" s="76"/>
      <c r="AKR52" s="76"/>
      <c r="AKS52" s="76"/>
      <c r="AKT52" s="76"/>
      <c r="AKU52" s="76"/>
      <c r="AKV52" s="76"/>
      <c r="AKW52" s="76"/>
      <c r="AKX52" s="76"/>
      <c r="AKY52" s="76"/>
      <c r="AKZ52" s="76"/>
      <c r="ALA52" s="76"/>
      <c r="ALB52" s="76"/>
      <c r="ALC52" s="76"/>
      <c r="ALD52" s="76"/>
      <c r="ALE52" s="76"/>
      <c r="ALF52" s="76"/>
      <c r="ALG52" s="76"/>
      <c r="ALH52" s="76"/>
      <c r="ALI52" s="76"/>
      <c r="ALJ52" s="76"/>
      <c r="ALK52" s="76"/>
      <c r="ALL52" s="76"/>
      <c r="ALM52" s="76"/>
      <c r="ALN52" s="76"/>
      <c r="ALO52" s="76"/>
      <c r="ALP52" s="76"/>
      <c r="ALQ52" s="76"/>
      <c r="ALR52" s="76"/>
      <c r="ALS52" s="76"/>
      <c r="ALT52" s="76"/>
      <c r="ALU52" s="76"/>
      <c r="ALV52" s="76"/>
      <c r="ALW52" s="76"/>
      <c r="ALX52" s="76"/>
      <c r="ALY52" s="76"/>
      <c r="ALZ52" s="76"/>
      <c r="AMA52" s="76"/>
      <c r="AMB52" s="76"/>
      <c r="AMC52" s="76"/>
      <c r="AMD52" s="76"/>
      <c r="AME52" s="76"/>
      <c r="AMF52" s="76"/>
      <c r="AMG52" s="76"/>
      <c r="AMH52" s="76"/>
      <c r="AMI52" s="76"/>
      <c r="AMJ52" s="76"/>
    </row>
    <row r="53" spans="1:1024" ht="13.5">
      <c r="A53" s="128"/>
      <c r="B53" s="126">
        <v>343</v>
      </c>
      <c r="C53" s="127" t="s">
        <v>228</v>
      </c>
      <c r="D53" s="123">
        <f>SUM(D54:D55)</f>
        <v>1000</v>
      </c>
      <c r="E53" s="123">
        <f>SUM(E54:E55)</f>
        <v>0</v>
      </c>
      <c r="F53" s="124">
        <f t="shared" si="1"/>
        <v>0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/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6"/>
      <c r="PB53" s="76"/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/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/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/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6"/>
      <c r="RB53" s="76"/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/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/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/>
      <c r="SN53" s="76"/>
      <c r="SO53" s="76"/>
      <c r="SP53" s="76"/>
      <c r="SQ53" s="76"/>
      <c r="SR53" s="76"/>
      <c r="SS53" s="76"/>
      <c r="ST53" s="76"/>
      <c r="SU53" s="76"/>
      <c r="SV53" s="76"/>
      <c r="SW53" s="76"/>
      <c r="SX53" s="76"/>
      <c r="SY53" s="76"/>
      <c r="SZ53" s="76"/>
      <c r="TA53" s="76"/>
      <c r="TB53" s="76"/>
      <c r="TC53" s="76"/>
      <c r="TD53" s="76"/>
      <c r="TE53" s="76"/>
      <c r="TF53" s="76"/>
      <c r="TG53" s="76"/>
      <c r="TH53" s="76"/>
      <c r="TI53" s="76"/>
      <c r="TJ53" s="76"/>
      <c r="TK53" s="76"/>
      <c r="TL53" s="76"/>
      <c r="TM53" s="76"/>
      <c r="TN53" s="76"/>
      <c r="TO53" s="76"/>
      <c r="TP53" s="76"/>
      <c r="TQ53" s="76"/>
      <c r="TR53" s="76"/>
      <c r="TS53" s="76"/>
      <c r="TT53" s="76"/>
      <c r="TU53" s="76"/>
      <c r="TV53" s="76"/>
      <c r="TW53" s="76"/>
      <c r="TX53" s="76"/>
      <c r="TY53" s="76"/>
      <c r="TZ53" s="76"/>
      <c r="UA53" s="76"/>
      <c r="UB53" s="76"/>
      <c r="UC53" s="76"/>
      <c r="UD53" s="76"/>
      <c r="UE53" s="76"/>
      <c r="UF53" s="76"/>
      <c r="UG53" s="76"/>
      <c r="UH53" s="76"/>
      <c r="UI53" s="76"/>
      <c r="UJ53" s="76"/>
      <c r="UK53" s="76"/>
      <c r="UL53" s="76"/>
      <c r="UM53" s="76"/>
      <c r="UN53" s="76"/>
      <c r="UO53" s="76"/>
      <c r="UP53" s="76"/>
      <c r="UQ53" s="76"/>
      <c r="UR53" s="76"/>
      <c r="US53" s="76"/>
      <c r="UT53" s="76"/>
      <c r="UU53" s="76"/>
      <c r="UV53" s="76"/>
      <c r="UW53" s="76"/>
      <c r="UX53" s="76"/>
      <c r="UY53" s="76"/>
      <c r="UZ53" s="76"/>
      <c r="VA53" s="76"/>
      <c r="VB53" s="76"/>
      <c r="VC53" s="76"/>
      <c r="VD53" s="76"/>
      <c r="VE53" s="76"/>
      <c r="VF53" s="76"/>
      <c r="VG53" s="76"/>
      <c r="VH53" s="76"/>
      <c r="VI53" s="76"/>
      <c r="VJ53" s="76"/>
      <c r="VK53" s="76"/>
      <c r="VL53" s="76"/>
      <c r="VM53" s="76"/>
      <c r="VN53" s="76"/>
      <c r="VO53" s="76"/>
      <c r="VP53" s="76"/>
      <c r="VQ53" s="76"/>
      <c r="VR53" s="76"/>
      <c r="VS53" s="76"/>
      <c r="VT53" s="76"/>
      <c r="VU53" s="76"/>
      <c r="VV53" s="76"/>
      <c r="VW53" s="76"/>
      <c r="VX53" s="76"/>
      <c r="VY53" s="76"/>
      <c r="VZ53" s="76"/>
      <c r="WA53" s="76"/>
      <c r="WB53" s="76"/>
      <c r="WC53" s="76"/>
      <c r="WD53" s="76"/>
      <c r="WE53" s="76"/>
      <c r="WF53" s="76"/>
      <c r="WG53" s="76"/>
      <c r="WH53" s="76"/>
      <c r="WI53" s="76"/>
      <c r="WJ53" s="76"/>
      <c r="WK53" s="76"/>
      <c r="WL53" s="76"/>
      <c r="WM53" s="76"/>
      <c r="WN53" s="76"/>
      <c r="WO53" s="76"/>
      <c r="WP53" s="76"/>
      <c r="WQ53" s="76"/>
      <c r="WR53" s="76"/>
      <c r="WS53" s="76"/>
      <c r="WT53" s="76"/>
      <c r="WU53" s="76"/>
      <c r="WV53" s="76"/>
      <c r="WW53" s="76"/>
      <c r="WX53" s="76"/>
      <c r="WY53" s="76"/>
      <c r="WZ53" s="76"/>
      <c r="XA53" s="76"/>
      <c r="XB53" s="76"/>
      <c r="XC53" s="76"/>
      <c r="XD53" s="76"/>
      <c r="XE53" s="76"/>
      <c r="XF53" s="76"/>
      <c r="XG53" s="76"/>
      <c r="XH53" s="76"/>
      <c r="XI53" s="76"/>
      <c r="XJ53" s="76"/>
      <c r="XK53" s="76"/>
      <c r="XL53" s="76"/>
      <c r="XM53" s="76"/>
      <c r="XN53" s="76"/>
      <c r="XO53" s="76"/>
      <c r="XP53" s="76"/>
      <c r="XQ53" s="76"/>
      <c r="XR53" s="76"/>
      <c r="XS53" s="76"/>
      <c r="XT53" s="76"/>
      <c r="XU53" s="76"/>
      <c r="XV53" s="76"/>
      <c r="XW53" s="76"/>
      <c r="XX53" s="76"/>
      <c r="XY53" s="76"/>
      <c r="XZ53" s="76"/>
      <c r="YA53" s="76"/>
      <c r="YB53" s="76"/>
      <c r="YC53" s="76"/>
      <c r="YD53" s="76"/>
      <c r="YE53" s="76"/>
      <c r="YF53" s="76"/>
      <c r="YG53" s="76"/>
      <c r="YH53" s="76"/>
      <c r="YI53" s="76"/>
      <c r="YJ53" s="76"/>
      <c r="YK53" s="76"/>
      <c r="YL53" s="76"/>
      <c r="YM53" s="76"/>
      <c r="YN53" s="76"/>
      <c r="YO53" s="76"/>
      <c r="YP53" s="76"/>
      <c r="YQ53" s="76"/>
      <c r="YR53" s="76"/>
      <c r="YS53" s="76"/>
      <c r="YT53" s="76"/>
      <c r="YU53" s="76"/>
      <c r="YV53" s="76"/>
      <c r="YW53" s="76"/>
      <c r="YX53" s="76"/>
      <c r="YY53" s="76"/>
      <c r="YZ53" s="76"/>
      <c r="ZA53" s="76"/>
      <c r="ZB53" s="76"/>
      <c r="ZC53" s="76"/>
      <c r="ZD53" s="76"/>
      <c r="ZE53" s="76"/>
      <c r="ZF53" s="76"/>
      <c r="ZG53" s="76"/>
      <c r="ZH53" s="76"/>
      <c r="ZI53" s="76"/>
      <c r="ZJ53" s="76"/>
      <c r="ZK53" s="76"/>
      <c r="ZL53" s="76"/>
      <c r="ZM53" s="76"/>
      <c r="ZN53" s="76"/>
      <c r="ZO53" s="76"/>
      <c r="ZP53" s="76"/>
      <c r="ZQ53" s="76"/>
      <c r="ZR53" s="76"/>
      <c r="ZS53" s="76"/>
      <c r="ZT53" s="76"/>
      <c r="ZU53" s="76"/>
      <c r="ZV53" s="76"/>
      <c r="ZW53" s="76"/>
      <c r="ZX53" s="76"/>
      <c r="ZY53" s="76"/>
      <c r="ZZ53" s="76"/>
      <c r="AAA53" s="76"/>
      <c r="AAB53" s="76"/>
      <c r="AAC53" s="76"/>
      <c r="AAD53" s="76"/>
      <c r="AAE53" s="76"/>
      <c r="AAF53" s="76"/>
      <c r="AAG53" s="76"/>
      <c r="AAH53" s="76"/>
      <c r="AAI53" s="76"/>
      <c r="AAJ53" s="76"/>
      <c r="AAK53" s="76"/>
      <c r="AAL53" s="76"/>
      <c r="AAM53" s="76"/>
      <c r="AAN53" s="76"/>
      <c r="AAO53" s="76"/>
      <c r="AAP53" s="76"/>
      <c r="AAQ53" s="76"/>
      <c r="AAR53" s="76"/>
      <c r="AAS53" s="76"/>
      <c r="AAT53" s="76"/>
      <c r="AAU53" s="76"/>
      <c r="AAV53" s="76"/>
      <c r="AAW53" s="76"/>
      <c r="AAX53" s="76"/>
      <c r="AAY53" s="76"/>
      <c r="AAZ53" s="76"/>
      <c r="ABA53" s="76"/>
      <c r="ABB53" s="76"/>
      <c r="ABC53" s="76"/>
      <c r="ABD53" s="76"/>
      <c r="ABE53" s="76"/>
      <c r="ABF53" s="76"/>
      <c r="ABG53" s="76"/>
      <c r="ABH53" s="76"/>
      <c r="ABI53" s="76"/>
      <c r="ABJ53" s="76"/>
      <c r="ABK53" s="76"/>
      <c r="ABL53" s="76"/>
      <c r="ABM53" s="76"/>
      <c r="ABN53" s="76"/>
      <c r="ABO53" s="76"/>
      <c r="ABP53" s="76"/>
      <c r="ABQ53" s="76"/>
      <c r="ABR53" s="76"/>
      <c r="ABS53" s="76"/>
      <c r="ABT53" s="76"/>
      <c r="ABU53" s="76"/>
      <c r="ABV53" s="76"/>
      <c r="ABW53" s="76"/>
      <c r="ABX53" s="76"/>
      <c r="ABY53" s="76"/>
      <c r="ABZ53" s="76"/>
      <c r="ACA53" s="76"/>
      <c r="ACB53" s="76"/>
      <c r="ACC53" s="76"/>
      <c r="ACD53" s="76"/>
      <c r="ACE53" s="76"/>
      <c r="ACF53" s="76"/>
      <c r="ACG53" s="76"/>
      <c r="ACH53" s="76"/>
      <c r="ACI53" s="76"/>
      <c r="ACJ53" s="76"/>
      <c r="ACK53" s="76"/>
      <c r="ACL53" s="76"/>
      <c r="ACM53" s="76"/>
      <c r="ACN53" s="76"/>
      <c r="ACO53" s="76"/>
      <c r="ACP53" s="76"/>
      <c r="ACQ53" s="76"/>
      <c r="ACR53" s="76"/>
      <c r="ACS53" s="76"/>
      <c r="ACT53" s="76"/>
      <c r="ACU53" s="76"/>
      <c r="ACV53" s="76"/>
      <c r="ACW53" s="76"/>
      <c r="ACX53" s="76"/>
      <c r="ACY53" s="76"/>
      <c r="ACZ53" s="76"/>
      <c r="ADA53" s="76"/>
      <c r="ADB53" s="76"/>
      <c r="ADC53" s="76"/>
      <c r="ADD53" s="76"/>
      <c r="ADE53" s="76"/>
      <c r="ADF53" s="76"/>
      <c r="ADG53" s="76"/>
      <c r="ADH53" s="76"/>
      <c r="ADI53" s="76"/>
      <c r="ADJ53" s="76"/>
      <c r="ADK53" s="76"/>
      <c r="ADL53" s="76"/>
      <c r="ADM53" s="76"/>
      <c r="ADN53" s="76"/>
      <c r="ADO53" s="76"/>
      <c r="ADP53" s="76"/>
      <c r="ADQ53" s="76"/>
      <c r="ADR53" s="76"/>
      <c r="ADS53" s="76"/>
      <c r="ADT53" s="76"/>
      <c r="ADU53" s="76"/>
      <c r="ADV53" s="76"/>
      <c r="ADW53" s="76"/>
      <c r="ADX53" s="76"/>
      <c r="ADY53" s="76"/>
      <c r="ADZ53" s="76"/>
      <c r="AEA53" s="76"/>
      <c r="AEB53" s="76"/>
      <c r="AEC53" s="76"/>
      <c r="AED53" s="76"/>
      <c r="AEE53" s="76"/>
      <c r="AEF53" s="76"/>
      <c r="AEG53" s="76"/>
      <c r="AEH53" s="76"/>
      <c r="AEI53" s="76"/>
      <c r="AEJ53" s="76"/>
      <c r="AEK53" s="76"/>
      <c r="AEL53" s="76"/>
      <c r="AEM53" s="76"/>
      <c r="AEN53" s="76"/>
      <c r="AEO53" s="76"/>
      <c r="AEP53" s="76"/>
      <c r="AEQ53" s="76"/>
      <c r="AER53" s="76"/>
      <c r="AES53" s="76"/>
      <c r="AET53" s="76"/>
      <c r="AEU53" s="76"/>
      <c r="AEV53" s="76"/>
      <c r="AEW53" s="76"/>
      <c r="AEX53" s="76"/>
      <c r="AEY53" s="76"/>
      <c r="AEZ53" s="76"/>
      <c r="AFA53" s="76"/>
      <c r="AFB53" s="76"/>
      <c r="AFC53" s="76"/>
      <c r="AFD53" s="76"/>
      <c r="AFE53" s="76"/>
      <c r="AFF53" s="76"/>
      <c r="AFG53" s="76"/>
      <c r="AFH53" s="76"/>
      <c r="AFI53" s="76"/>
      <c r="AFJ53" s="76"/>
      <c r="AFK53" s="76"/>
      <c r="AFL53" s="76"/>
      <c r="AFM53" s="76"/>
      <c r="AFN53" s="76"/>
      <c r="AFO53" s="76"/>
      <c r="AFP53" s="76"/>
      <c r="AFQ53" s="76"/>
      <c r="AFR53" s="76"/>
      <c r="AFS53" s="76"/>
      <c r="AFT53" s="76"/>
      <c r="AFU53" s="76"/>
      <c r="AFV53" s="76"/>
      <c r="AFW53" s="76"/>
      <c r="AFX53" s="76"/>
      <c r="AFY53" s="76"/>
      <c r="AFZ53" s="76"/>
      <c r="AGA53" s="76"/>
      <c r="AGB53" s="76"/>
      <c r="AGC53" s="76"/>
      <c r="AGD53" s="76"/>
      <c r="AGE53" s="76"/>
      <c r="AGF53" s="76"/>
      <c r="AGG53" s="76"/>
      <c r="AGH53" s="76"/>
      <c r="AGI53" s="76"/>
      <c r="AGJ53" s="76"/>
      <c r="AGK53" s="76"/>
      <c r="AGL53" s="76"/>
      <c r="AGM53" s="76"/>
      <c r="AGN53" s="76"/>
      <c r="AGO53" s="76"/>
      <c r="AGP53" s="76"/>
      <c r="AGQ53" s="76"/>
      <c r="AGR53" s="76"/>
      <c r="AGS53" s="76"/>
      <c r="AGT53" s="76"/>
      <c r="AGU53" s="76"/>
      <c r="AGV53" s="76"/>
      <c r="AGW53" s="76"/>
      <c r="AGX53" s="76"/>
      <c r="AGY53" s="76"/>
      <c r="AGZ53" s="76"/>
      <c r="AHA53" s="76"/>
      <c r="AHB53" s="76"/>
      <c r="AHC53" s="76"/>
      <c r="AHD53" s="76"/>
      <c r="AHE53" s="76"/>
      <c r="AHF53" s="76"/>
      <c r="AHG53" s="76"/>
      <c r="AHH53" s="76"/>
      <c r="AHI53" s="76"/>
      <c r="AHJ53" s="76"/>
      <c r="AHK53" s="76"/>
      <c r="AHL53" s="76"/>
      <c r="AHM53" s="76"/>
      <c r="AHN53" s="76"/>
      <c r="AHO53" s="76"/>
      <c r="AHP53" s="76"/>
      <c r="AHQ53" s="76"/>
      <c r="AHR53" s="76"/>
      <c r="AHS53" s="76"/>
      <c r="AHT53" s="76"/>
      <c r="AHU53" s="76"/>
      <c r="AHV53" s="76"/>
      <c r="AHW53" s="76"/>
      <c r="AHX53" s="76"/>
      <c r="AHY53" s="76"/>
      <c r="AHZ53" s="76"/>
      <c r="AIA53" s="76"/>
      <c r="AIB53" s="76"/>
      <c r="AIC53" s="76"/>
      <c r="AID53" s="76"/>
      <c r="AIE53" s="76"/>
      <c r="AIF53" s="76"/>
      <c r="AIG53" s="76"/>
      <c r="AIH53" s="76"/>
      <c r="AII53" s="76"/>
      <c r="AIJ53" s="76"/>
      <c r="AIK53" s="76"/>
      <c r="AIL53" s="76"/>
      <c r="AIM53" s="76"/>
      <c r="AIN53" s="76"/>
      <c r="AIO53" s="76"/>
      <c r="AIP53" s="76"/>
      <c r="AIQ53" s="76"/>
      <c r="AIR53" s="76"/>
      <c r="AIS53" s="76"/>
      <c r="AIT53" s="76"/>
      <c r="AIU53" s="76"/>
      <c r="AIV53" s="76"/>
      <c r="AIW53" s="76"/>
      <c r="AIX53" s="76"/>
      <c r="AIY53" s="76"/>
      <c r="AIZ53" s="76"/>
      <c r="AJA53" s="76"/>
      <c r="AJB53" s="76"/>
      <c r="AJC53" s="76"/>
      <c r="AJD53" s="76"/>
      <c r="AJE53" s="76"/>
      <c r="AJF53" s="76"/>
      <c r="AJG53" s="76"/>
      <c r="AJH53" s="76"/>
      <c r="AJI53" s="76"/>
      <c r="AJJ53" s="76"/>
      <c r="AJK53" s="76"/>
      <c r="AJL53" s="76"/>
      <c r="AJM53" s="76"/>
      <c r="AJN53" s="76"/>
      <c r="AJO53" s="76"/>
      <c r="AJP53" s="76"/>
      <c r="AJQ53" s="76"/>
      <c r="AJR53" s="76"/>
      <c r="AJS53" s="76"/>
      <c r="AJT53" s="76"/>
      <c r="AJU53" s="76"/>
      <c r="AJV53" s="76"/>
      <c r="AJW53" s="76"/>
      <c r="AJX53" s="76"/>
      <c r="AJY53" s="76"/>
      <c r="AJZ53" s="76"/>
      <c r="AKA53" s="76"/>
      <c r="AKB53" s="76"/>
      <c r="AKC53" s="76"/>
      <c r="AKD53" s="76"/>
      <c r="AKE53" s="76"/>
      <c r="AKF53" s="76"/>
      <c r="AKG53" s="76"/>
      <c r="AKH53" s="76"/>
      <c r="AKI53" s="76"/>
      <c r="AKJ53" s="76"/>
      <c r="AKK53" s="76"/>
      <c r="AKL53" s="76"/>
      <c r="AKM53" s="76"/>
      <c r="AKN53" s="76"/>
      <c r="AKO53" s="76"/>
      <c r="AKP53" s="76"/>
      <c r="AKQ53" s="76"/>
      <c r="AKR53" s="76"/>
      <c r="AKS53" s="76"/>
      <c r="AKT53" s="76"/>
      <c r="AKU53" s="76"/>
      <c r="AKV53" s="76"/>
      <c r="AKW53" s="76"/>
      <c r="AKX53" s="76"/>
      <c r="AKY53" s="76"/>
      <c r="AKZ53" s="76"/>
      <c r="ALA53" s="76"/>
      <c r="ALB53" s="76"/>
      <c r="ALC53" s="76"/>
      <c r="ALD53" s="76"/>
      <c r="ALE53" s="76"/>
      <c r="ALF53" s="76"/>
      <c r="ALG53" s="76"/>
      <c r="ALH53" s="76"/>
      <c r="ALI53" s="76"/>
      <c r="ALJ53" s="76"/>
      <c r="ALK53" s="76"/>
      <c r="ALL53" s="76"/>
      <c r="ALM53" s="76"/>
      <c r="ALN53" s="76"/>
      <c r="ALO53" s="76"/>
      <c r="ALP53" s="76"/>
      <c r="ALQ53" s="76"/>
      <c r="ALR53" s="76"/>
      <c r="ALS53" s="76"/>
      <c r="ALT53" s="76"/>
      <c r="ALU53" s="76"/>
      <c r="ALV53" s="76"/>
      <c r="ALW53" s="76"/>
      <c r="ALX53" s="76"/>
      <c r="ALY53" s="76"/>
      <c r="ALZ53" s="76"/>
      <c r="AMA53" s="76"/>
      <c r="AMB53" s="76"/>
      <c r="AMC53" s="76"/>
      <c r="AMD53" s="76"/>
      <c r="AME53" s="76"/>
      <c r="AMF53" s="76"/>
      <c r="AMG53" s="76"/>
      <c r="AMH53" s="76"/>
      <c r="AMI53" s="76"/>
      <c r="AMJ53" s="76"/>
    </row>
    <row r="54" spans="1:1024" ht="13.5">
      <c r="A54" s="128"/>
      <c r="B54" s="129">
        <v>3431</v>
      </c>
      <c r="C54" s="130" t="s">
        <v>136</v>
      </c>
      <c r="D54" s="131">
        <v>0</v>
      </c>
      <c r="E54" s="131">
        <v>0</v>
      </c>
      <c r="F54" s="136">
        <v>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  <c r="NO54" s="76"/>
      <c r="NP54" s="76"/>
      <c r="NQ54" s="76"/>
      <c r="NR54" s="76"/>
      <c r="NS54" s="76"/>
      <c r="NT54" s="76"/>
      <c r="NU54" s="76"/>
      <c r="NV54" s="76"/>
      <c r="NW54" s="76"/>
      <c r="NX54" s="76"/>
      <c r="NY54" s="76"/>
      <c r="NZ54" s="76"/>
      <c r="OA54" s="76"/>
      <c r="OB54" s="76"/>
      <c r="OC54" s="76"/>
      <c r="OD54" s="76"/>
      <c r="OE54" s="76"/>
      <c r="OF54" s="76"/>
      <c r="OG54" s="76"/>
      <c r="OH54" s="76"/>
      <c r="OI54" s="76"/>
      <c r="OJ54" s="76"/>
      <c r="OK54" s="76"/>
      <c r="OL54" s="76"/>
      <c r="OM54" s="76"/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6"/>
      <c r="PA54" s="76"/>
      <c r="PB54" s="76"/>
      <c r="PC54" s="76"/>
      <c r="PD54" s="76"/>
      <c r="PE54" s="76"/>
      <c r="PF54" s="76"/>
      <c r="PG54" s="76"/>
      <c r="PH54" s="76"/>
      <c r="PI54" s="76"/>
      <c r="PJ54" s="76"/>
      <c r="PK54" s="76"/>
      <c r="PL54" s="76"/>
      <c r="PM54" s="76"/>
      <c r="PN54" s="76"/>
      <c r="PO54" s="76"/>
      <c r="PP54" s="76"/>
      <c r="PQ54" s="76"/>
      <c r="PR54" s="76"/>
      <c r="PS54" s="76"/>
      <c r="PT54" s="76"/>
      <c r="PU54" s="76"/>
      <c r="PV54" s="76"/>
      <c r="PW54" s="76"/>
      <c r="PX54" s="76"/>
      <c r="PY54" s="76"/>
      <c r="PZ54" s="76"/>
      <c r="QA54" s="76"/>
      <c r="QB54" s="76"/>
      <c r="QC54" s="76"/>
      <c r="QD54" s="76"/>
      <c r="QE54" s="76"/>
      <c r="QF54" s="76"/>
      <c r="QG54" s="76"/>
      <c r="QH54" s="76"/>
      <c r="QI54" s="76"/>
      <c r="QJ54" s="76"/>
      <c r="QK54" s="76"/>
      <c r="QL54" s="76"/>
      <c r="QM54" s="76"/>
      <c r="QN54" s="76"/>
      <c r="QO54" s="76"/>
      <c r="QP54" s="76"/>
      <c r="QQ54" s="76"/>
      <c r="QR54" s="76"/>
      <c r="QS54" s="76"/>
      <c r="QT54" s="76"/>
      <c r="QU54" s="76"/>
      <c r="QV54" s="76"/>
      <c r="QW54" s="76"/>
      <c r="QX54" s="76"/>
      <c r="QY54" s="76"/>
      <c r="QZ54" s="76"/>
      <c r="RA54" s="76"/>
      <c r="RB54" s="76"/>
      <c r="RC54" s="76"/>
      <c r="RD54" s="76"/>
      <c r="RE54" s="76"/>
      <c r="RF54" s="76"/>
      <c r="RG54" s="76"/>
      <c r="RH54" s="76"/>
      <c r="RI54" s="76"/>
      <c r="RJ54" s="76"/>
      <c r="RK54" s="76"/>
      <c r="RL54" s="76"/>
      <c r="RM54" s="76"/>
      <c r="RN54" s="76"/>
      <c r="RO54" s="76"/>
      <c r="RP54" s="76"/>
      <c r="RQ54" s="76"/>
      <c r="RR54" s="76"/>
      <c r="RS54" s="76"/>
      <c r="RT54" s="76"/>
      <c r="RU54" s="76"/>
      <c r="RV54" s="76"/>
      <c r="RW54" s="76"/>
      <c r="RX54" s="76"/>
      <c r="RY54" s="76"/>
      <c r="RZ54" s="76"/>
      <c r="SA54" s="76"/>
      <c r="SB54" s="76"/>
      <c r="SC54" s="76"/>
      <c r="SD54" s="76"/>
      <c r="SE54" s="76"/>
      <c r="SF54" s="76"/>
      <c r="SG54" s="76"/>
      <c r="SH54" s="76"/>
      <c r="SI54" s="76"/>
      <c r="SJ54" s="76"/>
      <c r="SK54" s="76"/>
      <c r="SL54" s="76"/>
      <c r="SM54" s="76"/>
      <c r="SN54" s="76"/>
      <c r="SO54" s="76"/>
      <c r="SP54" s="76"/>
      <c r="SQ54" s="76"/>
      <c r="SR54" s="76"/>
      <c r="SS54" s="76"/>
      <c r="ST54" s="76"/>
      <c r="SU54" s="76"/>
      <c r="SV54" s="76"/>
      <c r="SW54" s="76"/>
      <c r="SX54" s="76"/>
      <c r="SY54" s="76"/>
      <c r="SZ54" s="76"/>
      <c r="TA54" s="76"/>
      <c r="TB54" s="76"/>
      <c r="TC54" s="76"/>
      <c r="TD54" s="76"/>
      <c r="TE54" s="76"/>
      <c r="TF54" s="76"/>
      <c r="TG54" s="76"/>
      <c r="TH54" s="76"/>
      <c r="TI54" s="76"/>
      <c r="TJ54" s="76"/>
      <c r="TK54" s="76"/>
      <c r="TL54" s="76"/>
      <c r="TM54" s="76"/>
      <c r="TN54" s="76"/>
      <c r="TO54" s="76"/>
      <c r="TP54" s="76"/>
      <c r="TQ54" s="76"/>
      <c r="TR54" s="76"/>
      <c r="TS54" s="76"/>
      <c r="TT54" s="76"/>
      <c r="TU54" s="76"/>
      <c r="TV54" s="76"/>
      <c r="TW54" s="76"/>
      <c r="TX54" s="76"/>
      <c r="TY54" s="76"/>
      <c r="TZ54" s="76"/>
      <c r="UA54" s="76"/>
      <c r="UB54" s="76"/>
      <c r="UC54" s="76"/>
      <c r="UD54" s="76"/>
      <c r="UE54" s="76"/>
      <c r="UF54" s="76"/>
      <c r="UG54" s="76"/>
      <c r="UH54" s="76"/>
      <c r="UI54" s="76"/>
      <c r="UJ54" s="76"/>
      <c r="UK54" s="76"/>
      <c r="UL54" s="76"/>
      <c r="UM54" s="76"/>
      <c r="UN54" s="76"/>
      <c r="UO54" s="76"/>
      <c r="UP54" s="76"/>
      <c r="UQ54" s="76"/>
      <c r="UR54" s="76"/>
      <c r="US54" s="76"/>
      <c r="UT54" s="76"/>
      <c r="UU54" s="76"/>
      <c r="UV54" s="76"/>
      <c r="UW54" s="76"/>
      <c r="UX54" s="76"/>
      <c r="UY54" s="76"/>
      <c r="UZ54" s="76"/>
      <c r="VA54" s="76"/>
      <c r="VB54" s="76"/>
      <c r="VC54" s="76"/>
      <c r="VD54" s="76"/>
      <c r="VE54" s="76"/>
      <c r="VF54" s="76"/>
      <c r="VG54" s="76"/>
      <c r="VH54" s="76"/>
      <c r="VI54" s="76"/>
      <c r="VJ54" s="76"/>
      <c r="VK54" s="76"/>
      <c r="VL54" s="76"/>
      <c r="VM54" s="76"/>
      <c r="VN54" s="76"/>
      <c r="VO54" s="76"/>
      <c r="VP54" s="76"/>
      <c r="VQ54" s="76"/>
      <c r="VR54" s="76"/>
      <c r="VS54" s="76"/>
      <c r="VT54" s="76"/>
      <c r="VU54" s="76"/>
      <c r="VV54" s="76"/>
      <c r="VW54" s="76"/>
      <c r="VX54" s="76"/>
      <c r="VY54" s="76"/>
      <c r="VZ54" s="76"/>
      <c r="WA54" s="76"/>
      <c r="WB54" s="76"/>
      <c r="WC54" s="76"/>
      <c r="WD54" s="76"/>
      <c r="WE54" s="76"/>
      <c r="WF54" s="76"/>
      <c r="WG54" s="76"/>
      <c r="WH54" s="76"/>
      <c r="WI54" s="76"/>
      <c r="WJ54" s="76"/>
      <c r="WK54" s="76"/>
      <c r="WL54" s="76"/>
      <c r="WM54" s="76"/>
      <c r="WN54" s="76"/>
      <c r="WO54" s="76"/>
      <c r="WP54" s="76"/>
      <c r="WQ54" s="76"/>
      <c r="WR54" s="76"/>
      <c r="WS54" s="76"/>
      <c r="WT54" s="76"/>
      <c r="WU54" s="76"/>
      <c r="WV54" s="76"/>
      <c r="WW54" s="76"/>
      <c r="WX54" s="76"/>
      <c r="WY54" s="76"/>
      <c r="WZ54" s="76"/>
      <c r="XA54" s="76"/>
      <c r="XB54" s="76"/>
      <c r="XC54" s="76"/>
      <c r="XD54" s="76"/>
      <c r="XE54" s="76"/>
      <c r="XF54" s="76"/>
      <c r="XG54" s="76"/>
      <c r="XH54" s="76"/>
      <c r="XI54" s="76"/>
      <c r="XJ54" s="76"/>
      <c r="XK54" s="76"/>
      <c r="XL54" s="76"/>
      <c r="XM54" s="76"/>
      <c r="XN54" s="76"/>
      <c r="XO54" s="76"/>
      <c r="XP54" s="76"/>
      <c r="XQ54" s="76"/>
      <c r="XR54" s="76"/>
      <c r="XS54" s="76"/>
      <c r="XT54" s="76"/>
      <c r="XU54" s="76"/>
      <c r="XV54" s="76"/>
      <c r="XW54" s="76"/>
      <c r="XX54" s="76"/>
      <c r="XY54" s="76"/>
      <c r="XZ54" s="76"/>
      <c r="YA54" s="76"/>
      <c r="YB54" s="76"/>
      <c r="YC54" s="76"/>
      <c r="YD54" s="76"/>
      <c r="YE54" s="76"/>
      <c r="YF54" s="76"/>
      <c r="YG54" s="76"/>
      <c r="YH54" s="76"/>
      <c r="YI54" s="76"/>
      <c r="YJ54" s="76"/>
      <c r="YK54" s="76"/>
      <c r="YL54" s="76"/>
      <c r="YM54" s="76"/>
      <c r="YN54" s="76"/>
      <c r="YO54" s="76"/>
      <c r="YP54" s="76"/>
      <c r="YQ54" s="76"/>
      <c r="YR54" s="76"/>
      <c r="YS54" s="76"/>
      <c r="YT54" s="76"/>
      <c r="YU54" s="76"/>
      <c r="YV54" s="76"/>
      <c r="YW54" s="76"/>
      <c r="YX54" s="76"/>
      <c r="YY54" s="76"/>
      <c r="YZ54" s="76"/>
      <c r="ZA54" s="76"/>
      <c r="ZB54" s="76"/>
      <c r="ZC54" s="76"/>
      <c r="ZD54" s="76"/>
      <c r="ZE54" s="76"/>
      <c r="ZF54" s="76"/>
      <c r="ZG54" s="76"/>
      <c r="ZH54" s="76"/>
      <c r="ZI54" s="76"/>
      <c r="ZJ54" s="76"/>
      <c r="ZK54" s="76"/>
      <c r="ZL54" s="76"/>
      <c r="ZM54" s="76"/>
      <c r="ZN54" s="76"/>
      <c r="ZO54" s="76"/>
      <c r="ZP54" s="76"/>
      <c r="ZQ54" s="76"/>
      <c r="ZR54" s="76"/>
      <c r="ZS54" s="76"/>
      <c r="ZT54" s="76"/>
      <c r="ZU54" s="76"/>
      <c r="ZV54" s="76"/>
      <c r="ZW54" s="76"/>
      <c r="ZX54" s="76"/>
      <c r="ZY54" s="76"/>
      <c r="ZZ54" s="76"/>
      <c r="AAA54" s="76"/>
      <c r="AAB54" s="76"/>
      <c r="AAC54" s="76"/>
      <c r="AAD54" s="76"/>
      <c r="AAE54" s="76"/>
      <c r="AAF54" s="76"/>
      <c r="AAG54" s="76"/>
      <c r="AAH54" s="76"/>
      <c r="AAI54" s="76"/>
      <c r="AAJ54" s="76"/>
      <c r="AAK54" s="76"/>
      <c r="AAL54" s="76"/>
      <c r="AAM54" s="76"/>
      <c r="AAN54" s="76"/>
      <c r="AAO54" s="76"/>
      <c r="AAP54" s="76"/>
      <c r="AAQ54" s="76"/>
      <c r="AAR54" s="76"/>
      <c r="AAS54" s="76"/>
      <c r="AAT54" s="76"/>
      <c r="AAU54" s="76"/>
      <c r="AAV54" s="76"/>
      <c r="AAW54" s="76"/>
      <c r="AAX54" s="76"/>
      <c r="AAY54" s="76"/>
      <c r="AAZ54" s="76"/>
      <c r="ABA54" s="76"/>
      <c r="ABB54" s="76"/>
      <c r="ABC54" s="76"/>
      <c r="ABD54" s="76"/>
      <c r="ABE54" s="76"/>
      <c r="ABF54" s="76"/>
      <c r="ABG54" s="76"/>
      <c r="ABH54" s="76"/>
      <c r="ABI54" s="76"/>
      <c r="ABJ54" s="76"/>
      <c r="ABK54" s="76"/>
      <c r="ABL54" s="76"/>
      <c r="ABM54" s="76"/>
      <c r="ABN54" s="76"/>
      <c r="ABO54" s="76"/>
      <c r="ABP54" s="76"/>
      <c r="ABQ54" s="76"/>
      <c r="ABR54" s="76"/>
      <c r="ABS54" s="76"/>
      <c r="ABT54" s="76"/>
      <c r="ABU54" s="76"/>
      <c r="ABV54" s="76"/>
      <c r="ABW54" s="76"/>
      <c r="ABX54" s="76"/>
      <c r="ABY54" s="76"/>
      <c r="ABZ54" s="76"/>
      <c r="ACA54" s="76"/>
      <c r="ACB54" s="76"/>
      <c r="ACC54" s="76"/>
      <c r="ACD54" s="76"/>
      <c r="ACE54" s="76"/>
      <c r="ACF54" s="76"/>
      <c r="ACG54" s="76"/>
      <c r="ACH54" s="76"/>
      <c r="ACI54" s="76"/>
      <c r="ACJ54" s="76"/>
      <c r="ACK54" s="76"/>
      <c r="ACL54" s="76"/>
      <c r="ACM54" s="76"/>
      <c r="ACN54" s="76"/>
      <c r="ACO54" s="76"/>
      <c r="ACP54" s="76"/>
      <c r="ACQ54" s="76"/>
      <c r="ACR54" s="76"/>
      <c r="ACS54" s="76"/>
      <c r="ACT54" s="76"/>
      <c r="ACU54" s="76"/>
      <c r="ACV54" s="76"/>
      <c r="ACW54" s="76"/>
      <c r="ACX54" s="76"/>
      <c r="ACY54" s="76"/>
      <c r="ACZ54" s="76"/>
      <c r="ADA54" s="76"/>
      <c r="ADB54" s="76"/>
      <c r="ADC54" s="76"/>
      <c r="ADD54" s="76"/>
      <c r="ADE54" s="76"/>
      <c r="ADF54" s="76"/>
      <c r="ADG54" s="76"/>
      <c r="ADH54" s="76"/>
      <c r="ADI54" s="76"/>
      <c r="ADJ54" s="76"/>
      <c r="ADK54" s="76"/>
      <c r="ADL54" s="76"/>
      <c r="ADM54" s="76"/>
      <c r="ADN54" s="76"/>
      <c r="ADO54" s="76"/>
      <c r="ADP54" s="76"/>
      <c r="ADQ54" s="76"/>
      <c r="ADR54" s="76"/>
      <c r="ADS54" s="76"/>
      <c r="ADT54" s="76"/>
      <c r="ADU54" s="76"/>
      <c r="ADV54" s="76"/>
      <c r="ADW54" s="76"/>
      <c r="ADX54" s="76"/>
      <c r="ADY54" s="76"/>
      <c r="ADZ54" s="76"/>
      <c r="AEA54" s="76"/>
      <c r="AEB54" s="76"/>
      <c r="AEC54" s="76"/>
      <c r="AED54" s="76"/>
      <c r="AEE54" s="76"/>
      <c r="AEF54" s="76"/>
      <c r="AEG54" s="76"/>
      <c r="AEH54" s="76"/>
      <c r="AEI54" s="76"/>
      <c r="AEJ54" s="76"/>
      <c r="AEK54" s="76"/>
      <c r="AEL54" s="76"/>
      <c r="AEM54" s="76"/>
      <c r="AEN54" s="76"/>
      <c r="AEO54" s="76"/>
      <c r="AEP54" s="76"/>
      <c r="AEQ54" s="76"/>
      <c r="AER54" s="76"/>
      <c r="AES54" s="76"/>
      <c r="AET54" s="76"/>
      <c r="AEU54" s="76"/>
      <c r="AEV54" s="76"/>
      <c r="AEW54" s="76"/>
      <c r="AEX54" s="76"/>
      <c r="AEY54" s="76"/>
      <c r="AEZ54" s="76"/>
      <c r="AFA54" s="76"/>
      <c r="AFB54" s="76"/>
      <c r="AFC54" s="76"/>
      <c r="AFD54" s="76"/>
      <c r="AFE54" s="76"/>
      <c r="AFF54" s="76"/>
      <c r="AFG54" s="76"/>
      <c r="AFH54" s="76"/>
      <c r="AFI54" s="76"/>
      <c r="AFJ54" s="76"/>
      <c r="AFK54" s="76"/>
      <c r="AFL54" s="76"/>
      <c r="AFM54" s="76"/>
      <c r="AFN54" s="76"/>
      <c r="AFO54" s="76"/>
      <c r="AFP54" s="76"/>
      <c r="AFQ54" s="76"/>
      <c r="AFR54" s="76"/>
      <c r="AFS54" s="76"/>
      <c r="AFT54" s="76"/>
      <c r="AFU54" s="76"/>
      <c r="AFV54" s="76"/>
      <c r="AFW54" s="76"/>
      <c r="AFX54" s="76"/>
      <c r="AFY54" s="76"/>
      <c r="AFZ54" s="76"/>
      <c r="AGA54" s="76"/>
      <c r="AGB54" s="76"/>
      <c r="AGC54" s="76"/>
      <c r="AGD54" s="76"/>
      <c r="AGE54" s="76"/>
      <c r="AGF54" s="76"/>
      <c r="AGG54" s="76"/>
      <c r="AGH54" s="76"/>
      <c r="AGI54" s="76"/>
      <c r="AGJ54" s="76"/>
      <c r="AGK54" s="76"/>
      <c r="AGL54" s="76"/>
      <c r="AGM54" s="76"/>
      <c r="AGN54" s="76"/>
      <c r="AGO54" s="76"/>
      <c r="AGP54" s="76"/>
      <c r="AGQ54" s="76"/>
      <c r="AGR54" s="76"/>
      <c r="AGS54" s="76"/>
      <c r="AGT54" s="76"/>
      <c r="AGU54" s="76"/>
      <c r="AGV54" s="76"/>
      <c r="AGW54" s="76"/>
      <c r="AGX54" s="76"/>
      <c r="AGY54" s="76"/>
      <c r="AGZ54" s="76"/>
      <c r="AHA54" s="76"/>
      <c r="AHB54" s="76"/>
      <c r="AHC54" s="76"/>
      <c r="AHD54" s="76"/>
      <c r="AHE54" s="76"/>
      <c r="AHF54" s="76"/>
      <c r="AHG54" s="76"/>
      <c r="AHH54" s="76"/>
      <c r="AHI54" s="76"/>
      <c r="AHJ54" s="76"/>
      <c r="AHK54" s="76"/>
      <c r="AHL54" s="76"/>
      <c r="AHM54" s="76"/>
      <c r="AHN54" s="76"/>
      <c r="AHO54" s="76"/>
      <c r="AHP54" s="76"/>
      <c r="AHQ54" s="76"/>
      <c r="AHR54" s="76"/>
      <c r="AHS54" s="76"/>
      <c r="AHT54" s="76"/>
      <c r="AHU54" s="76"/>
      <c r="AHV54" s="76"/>
      <c r="AHW54" s="76"/>
      <c r="AHX54" s="76"/>
      <c r="AHY54" s="76"/>
      <c r="AHZ54" s="76"/>
      <c r="AIA54" s="76"/>
      <c r="AIB54" s="76"/>
      <c r="AIC54" s="76"/>
      <c r="AID54" s="76"/>
      <c r="AIE54" s="76"/>
      <c r="AIF54" s="76"/>
      <c r="AIG54" s="76"/>
      <c r="AIH54" s="76"/>
      <c r="AII54" s="76"/>
      <c r="AIJ54" s="76"/>
      <c r="AIK54" s="76"/>
      <c r="AIL54" s="76"/>
      <c r="AIM54" s="76"/>
      <c r="AIN54" s="76"/>
      <c r="AIO54" s="76"/>
      <c r="AIP54" s="76"/>
      <c r="AIQ54" s="76"/>
      <c r="AIR54" s="76"/>
      <c r="AIS54" s="76"/>
      <c r="AIT54" s="76"/>
      <c r="AIU54" s="76"/>
      <c r="AIV54" s="76"/>
      <c r="AIW54" s="76"/>
      <c r="AIX54" s="76"/>
      <c r="AIY54" s="76"/>
      <c r="AIZ54" s="76"/>
      <c r="AJA54" s="76"/>
      <c r="AJB54" s="76"/>
      <c r="AJC54" s="76"/>
      <c r="AJD54" s="76"/>
      <c r="AJE54" s="76"/>
      <c r="AJF54" s="76"/>
      <c r="AJG54" s="76"/>
      <c r="AJH54" s="76"/>
      <c r="AJI54" s="76"/>
      <c r="AJJ54" s="76"/>
      <c r="AJK54" s="76"/>
      <c r="AJL54" s="76"/>
      <c r="AJM54" s="76"/>
      <c r="AJN54" s="76"/>
      <c r="AJO54" s="76"/>
      <c r="AJP54" s="76"/>
      <c r="AJQ54" s="76"/>
      <c r="AJR54" s="76"/>
      <c r="AJS54" s="76"/>
      <c r="AJT54" s="76"/>
      <c r="AJU54" s="76"/>
      <c r="AJV54" s="76"/>
      <c r="AJW54" s="76"/>
      <c r="AJX54" s="76"/>
      <c r="AJY54" s="76"/>
      <c r="AJZ54" s="76"/>
      <c r="AKA54" s="76"/>
      <c r="AKB54" s="76"/>
      <c r="AKC54" s="76"/>
      <c r="AKD54" s="76"/>
      <c r="AKE54" s="76"/>
      <c r="AKF54" s="76"/>
      <c r="AKG54" s="76"/>
      <c r="AKH54" s="76"/>
      <c r="AKI54" s="76"/>
      <c r="AKJ54" s="76"/>
      <c r="AKK54" s="76"/>
      <c r="AKL54" s="76"/>
      <c r="AKM54" s="76"/>
      <c r="AKN54" s="76"/>
      <c r="AKO54" s="76"/>
      <c r="AKP54" s="76"/>
      <c r="AKQ54" s="76"/>
      <c r="AKR54" s="76"/>
      <c r="AKS54" s="76"/>
      <c r="AKT54" s="76"/>
      <c r="AKU54" s="76"/>
      <c r="AKV54" s="76"/>
      <c r="AKW54" s="76"/>
      <c r="AKX54" s="76"/>
      <c r="AKY54" s="76"/>
      <c r="AKZ54" s="76"/>
      <c r="ALA54" s="76"/>
      <c r="ALB54" s="76"/>
      <c r="ALC54" s="76"/>
      <c r="ALD54" s="76"/>
      <c r="ALE54" s="76"/>
      <c r="ALF54" s="76"/>
      <c r="ALG54" s="76"/>
      <c r="ALH54" s="76"/>
      <c r="ALI54" s="76"/>
      <c r="ALJ54" s="76"/>
      <c r="ALK54" s="76"/>
      <c r="ALL54" s="76"/>
      <c r="ALM54" s="76"/>
      <c r="ALN54" s="76"/>
      <c r="ALO54" s="76"/>
      <c r="ALP54" s="76"/>
      <c r="ALQ54" s="76"/>
      <c r="ALR54" s="76"/>
      <c r="ALS54" s="76"/>
      <c r="ALT54" s="76"/>
      <c r="ALU54" s="76"/>
      <c r="ALV54" s="76"/>
      <c r="ALW54" s="76"/>
      <c r="ALX54" s="76"/>
      <c r="ALY54" s="76"/>
      <c r="ALZ54" s="76"/>
      <c r="AMA54" s="76"/>
      <c r="AMB54" s="76"/>
      <c r="AMC54" s="76"/>
      <c r="AMD54" s="76"/>
      <c r="AME54" s="76"/>
      <c r="AMF54" s="76"/>
      <c r="AMG54" s="76"/>
      <c r="AMH54" s="76"/>
      <c r="AMI54" s="76"/>
      <c r="AMJ54" s="76"/>
    </row>
    <row r="55" spans="1:1024" s="137" customFormat="1">
      <c r="A55" s="128"/>
      <c r="B55" s="129">
        <v>3433</v>
      </c>
      <c r="C55" s="130" t="s">
        <v>139</v>
      </c>
      <c r="D55" s="131">
        <v>1000</v>
      </c>
      <c r="E55" s="131">
        <v>0</v>
      </c>
      <c r="F55" s="136">
        <f>E55/D55</f>
        <v>0</v>
      </c>
    </row>
    <row r="56" spans="1:1024" s="84" customFormat="1">
      <c r="A56" s="151" t="s">
        <v>229</v>
      </c>
      <c r="B56" s="152"/>
      <c r="C56" s="153"/>
      <c r="D56" s="123">
        <f>D57</f>
        <v>160000</v>
      </c>
      <c r="E56" s="123">
        <f>E57</f>
        <v>0</v>
      </c>
      <c r="F56" s="138">
        <v>0</v>
      </c>
    </row>
    <row r="57" spans="1:1024">
      <c r="A57" s="125"/>
      <c r="B57" s="139">
        <v>4</v>
      </c>
      <c r="C57" s="140" t="s">
        <v>230</v>
      </c>
      <c r="D57" s="123">
        <f>D58</f>
        <v>160000</v>
      </c>
      <c r="E57" s="123">
        <f>E58</f>
        <v>0</v>
      </c>
      <c r="F57" s="124">
        <f t="shared" ref="F57:F59" si="2">E57/D57</f>
        <v>0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  <c r="NO57" s="76"/>
      <c r="NP57" s="76"/>
      <c r="NQ57" s="76"/>
      <c r="NR57" s="76"/>
      <c r="NS57" s="76"/>
      <c r="NT57" s="76"/>
      <c r="NU57" s="76"/>
      <c r="NV57" s="76"/>
      <c r="NW57" s="76"/>
      <c r="NX57" s="76"/>
      <c r="NY57" s="76"/>
      <c r="NZ57" s="76"/>
      <c r="OA57" s="76"/>
      <c r="OB57" s="76"/>
      <c r="OC57" s="76"/>
      <c r="OD57" s="76"/>
      <c r="OE57" s="76"/>
      <c r="OF57" s="76"/>
      <c r="OG57" s="76"/>
      <c r="OH57" s="76"/>
      <c r="OI57" s="76"/>
      <c r="OJ57" s="76"/>
      <c r="OK57" s="76"/>
      <c r="OL57" s="76"/>
      <c r="OM57" s="76"/>
      <c r="ON57" s="76"/>
      <c r="OO57" s="76"/>
      <c r="OP57" s="76"/>
      <c r="OQ57" s="76"/>
      <c r="OR57" s="76"/>
      <c r="OS57" s="76"/>
      <c r="OT57" s="76"/>
      <c r="OU57" s="76"/>
      <c r="OV57" s="76"/>
      <c r="OW57" s="76"/>
      <c r="OX57" s="76"/>
      <c r="OY57" s="76"/>
      <c r="OZ57" s="76"/>
      <c r="PA57" s="76"/>
      <c r="PB57" s="76"/>
      <c r="PC57" s="76"/>
      <c r="PD57" s="76"/>
      <c r="PE57" s="76"/>
      <c r="PF57" s="76"/>
      <c r="PG57" s="76"/>
      <c r="PH57" s="76"/>
      <c r="PI57" s="76"/>
      <c r="PJ57" s="76"/>
      <c r="PK57" s="76"/>
      <c r="PL57" s="76"/>
      <c r="PM57" s="76"/>
      <c r="PN57" s="76"/>
      <c r="PO57" s="76"/>
      <c r="PP57" s="76"/>
      <c r="PQ57" s="76"/>
      <c r="PR57" s="76"/>
      <c r="PS57" s="76"/>
      <c r="PT57" s="76"/>
      <c r="PU57" s="76"/>
      <c r="PV57" s="76"/>
      <c r="PW57" s="76"/>
      <c r="PX57" s="76"/>
      <c r="PY57" s="76"/>
      <c r="PZ57" s="76"/>
      <c r="QA57" s="76"/>
      <c r="QB57" s="76"/>
      <c r="QC57" s="76"/>
      <c r="QD57" s="76"/>
      <c r="QE57" s="76"/>
      <c r="QF57" s="76"/>
      <c r="QG57" s="76"/>
      <c r="QH57" s="76"/>
      <c r="QI57" s="76"/>
      <c r="QJ57" s="76"/>
      <c r="QK57" s="76"/>
      <c r="QL57" s="76"/>
      <c r="QM57" s="76"/>
      <c r="QN57" s="76"/>
      <c r="QO57" s="76"/>
      <c r="QP57" s="76"/>
      <c r="QQ57" s="76"/>
      <c r="QR57" s="76"/>
      <c r="QS57" s="76"/>
      <c r="QT57" s="76"/>
      <c r="QU57" s="76"/>
      <c r="QV57" s="76"/>
      <c r="QW57" s="76"/>
      <c r="QX57" s="76"/>
      <c r="QY57" s="76"/>
      <c r="QZ57" s="76"/>
      <c r="RA57" s="76"/>
      <c r="RB57" s="76"/>
      <c r="RC57" s="76"/>
      <c r="RD57" s="76"/>
      <c r="RE57" s="76"/>
      <c r="RF57" s="76"/>
      <c r="RG57" s="76"/>
      <c r="RH57" s="76"/>
      <c r="RI57" s="76"/>
      <c r="RJ57" s="76"/>
      <c r="RK57" s="76"/>
      <c r="RL57" s="76"/>
      <c r="RM57" s="76"/>
      <c r="RN57" s="76"/>
      <c r="RO57" s="76"/>
      <c r="RP57" s="76"/>
      <c r="RQ57" s="76"/>
      <c r="RR57" s="76"/>
      <c r="RS57" s="76"/>
      <c r="RT57" s="76"/>
      <c r="RU57" s="76"/>
      <c r="RV57" s="76"/>
      <c r="RW57" s="76"/>
      <c r="RX57" s="76"/>
      <c r="RY57" s="76"/>
      <c r="RZ57" s="76"/>
      <c r="SA57" s="76"/>
      <c r="SB57" s="76"/>
      <c r="SC57" s="76"/>
      <c r="SD57" s="76"/>
      <c r="SE57" s="76"/>
      <c r="SF57" s="76"/>
      <c r="SG57" s="76"/>
      <c r="SH57" s="76"/>
      <c r="SI57" s="76"/>
      <c r="SJ57" s="76"/>
      <c r="SK57" s="76"/>
      <c r="SL57" s="76"/>
      <c r="SM57" s="76"/>
      <c r="SN57" s="76"/>
      <c r="SO57" s="76"/>
      <c r="SP57" s="76"/>
      <c r="SQ57" s="76"/>
      <c r="SR57" s="76"/>
      <c r="SS57" s="76"/>
      <c r="ST57" s="76"/>
      <c r="SU57" s="76"/>
      <c r="SV57" s="76"/>
      <c r="SW57" s="76"/>
      <c r="SX57" s="76"/>
      <c r="SY57" s="76"/>
      <c r="SZ57" s="76"/>
      <c r="TA57" s="76"/>
      <c r="TB57" s="76"/>
      <c r="TC57" s="76"/>
      <c r="TD57" s="76"/>
      <c r="TE57" s="76"/>
      <c r="TF57" s="76"/>
      <c r="TG57" s="76"/>
      <c r="TH57" s="76"/>
      <c r="TI57" s="76"/>
      <c r="TJ57" s="76"/>
      <c r="TK57" s="76"/>
      <c r="TL57" s="76"/>
      <c r="TM57" s="76"/>
      <c r="TN57" s="76"/>
      <c r="TO57" s="76"/>
      <c r="TP57" s="76"/>
      <c r="TQ57" s="76"/>
      <c r="TR57" s="76"/>
      <c r="TS57" s="76"/>
      <c r="TT57" s="76"/>
      <c r="TU57" s="76"/>
      <c r="TV57" s="76"/>
      <c r="TW57" s="76"/>
      <c r="TX57" s="76"/>
      <c r="TY57" s="76"/>
      <c r="TZ57" s="76"/>
      <c r="UA57" s="76"/>
      <c r="UB57" s="76"/>
      <c r="UC57" s="76"/>
      <c r="UD57" s="76"/>
      <c r="UE57" s="76"/>
      <c r="UF57" s="76"/>
      <c r="UG57" s="76"/>
      <c r="UH57" s="76"/>
      <c r="UI57" s="76"/>
      <c r="UJ57" s="76"/>
      <c r="UK57" s="76"/>
      <c r="UL57" s="76"/>
      <c r="UM57" s="76"/>
      <c r="UN57" s="76"/>
      <c r="UO57" s="76"/>
      <c r="UP57" s="76"/>
      <c r="UQ57" s="76"/>
      <c r="UR57" s="76"/>
      <c r="US57" s="76"/>
      <c r="UT57" s="76"/>
      <c r="UU57" s="76"/>
      <c r="UV57" s="76"/>
      <c r="UW57" s="76"/>
      <c r="UX57" s="76"/>
      <c r="UY57" s="76"/>
      <c r="UZ57" s="76"/>
      <c r="VA57" s="76"/>
      <c r="VB57" s="76"/>
      <c r="VC57" s="76"/>
      <c r="VD57" s="76"/>
      <c r="VE57" s="76"/>
      <c r="VF57" s="76"/>
      <c r="VG57" s="76"/>
      <c r="VH57" s="76"/>
      <c r="VI57" s="76"/>
      <c r="VJ57" s="76"/>
      <c r="VK57" s="76"/>
      <c r="VL57" s="76"/>
      <c r="VM57" s="76"/>
      <c r="VN57" s="76"/>
      <c r="VO57" s="76"/>
      <c r="VP57" s="76"/>
      <c r="VQ57" s="76"/>
      <c r="VR57" s="76"/>
      <c r="VS57" s="76"/>
      <c r="VT57" s="76"/>
      <c r="VU57" s="76"/>
      <c r="VV57" s="76"/>
      <c r="VW57" s="76"/>
      <c r="VX57" s="76"/>
      <c r="VY57" s="76"/>
      <c r="VZ57" s="76"/>
      <c r="WA57" s="76"/>
      <c r="WB57" s="76"/>
      <c r="WC57" s="76"/>
      <c r="WD57" s="76"/>
      <c r="WE57" s="76"/>
      <c r="WF57" s="76"/>
      <c r="WG57" s="76"/>
      <c r="WH57" s="76"/>
      <c r="WI57" s="76"/>
      <c r="WJ57" s="76"/>
      <c r="WK57" s="76"/>
      <c r="WL57" s="76"/>
      <c r="WM57" s="76"/>
      <c r="WN57" s="76"/>
      <c r="WO57" s="76"/>
      <c r="WP57" s="76"/>
      <c r="WQ57" s="76"/>
      <c r="WR57" s="76"/>
      <c r="WS57" s="76"/>
      <c r="WT57" s="76"/>
      <c r="WU57" s="76"/>
      <c r="WV57" s="76"/>
      <c r="WW57" s="76"/>
      <c r="WX57" s="76"/>
      <c r="WY57" s="76"/>
      <c r="WZ57" s="76"/>
      <c r="XA57" s="76"/>
      <c r="XB57" s="76"/>
      <c r="XC57" s="76"/>
      <c r="XD57" s="76"/>
      <c r="XE57" s="76"/>
      <c r="XF57" s="76"/>
      <c r="XG57" s="76"/>
      <c r="XH57" s="76"/>
      <c r="XI57" s="76"/>
      <c r="XJ57" s="76"/>
      <c r="XK57" s="76"/>
      <c r="XL57" s="76"/>
      <c r="XM57" s="76"/>
      <c r="XN57" s="76"/>
      <c r="XO57" s="76"/>
      <c r="XP57" s="76"/>
      <c r="XQ57" s="76"/>
      <c r="XR57" s="76"/>
      <c r="XS57" s="76"/>
      <c r="XT57" s="76"/>
      <c r="XU57" s="76"/>
      <c r="XV57" s="76"/>
      <c r="XW57" s="76"/>
      <c r="XX57" s="76"/>
      <c r="XY57" s="76"/>
      <c r="XZ57" s="76"/>
      <c r="YA57" s="76"/>
      <c r="YB57" s="76"/>
      <c r="YC57" s="76"/>
      <c r="YD57" s="76"/>
      <c r="YE57" s="76"/>
      <c r="YF57" s="76"/>
      <c r="YG57" s="76"/>
      <c r="YH57" s="76"/>
      <c r="YI57" s="76"/>
      <c r="YJ57" s="76"/>
      <c r="YK57" s="76"/>
      <c r="YL57" s="76"/>
      <c r="YM57" s="76"/>
      <c r="YN57" s="76"/>
      <c r="YO57" s="76"/>
      <c r="YP57" s="76"/>
      <c r="YQ57" s="76"/>
      <c r="YR57" s="76"/>
      <c r="YS57" s="76"/>
      <c r="YT57" s="76"/>
      <c r="YU57" s="76"/>
      <c r="YV57" s="76"/>
      <c r="YW57" s="76"/>
      <c r="YX57" s="76"/>
      <c r="YY57" s="76"/>
      <c r="YZ57" s="76"/>
      <c r="ZA57" s="76"/>
      <c r="ZB57" s="76"/>
      <c r="ZC57" s="76"/>
      <c r="ZD57" s="76"/>
      <c r="ZE57" s="76"/>
      <c r="ZF57" s="76"/>
      <c r="ZG57" s="76"/>
      <c r="ZH57" s="76"/>
      <c r="ZI57" s="76"/>
      <c r="ZJ57" s="76"/>
      <c r="ZK57" s="76"/>
      <c r="ZL57" s="76"/>
      <c r="ZM57" s="76"/>
      <c r="ZN57" s="76"/>
      <c r="ZO57" s="76"/>
      <c r="ZP57" s="76"/>
      <c r="ZQ57" s="76"/>
      <c r="ZR57" s="76"/>
      <c r="ZS57" s="76"/>
      <c r="ZT57" s="76"/>
      <c r="ZU57" s="76"/>
      <c r="ZV57" s="76"/>
      <c r="ZW57" s="76"/>
      <c r="ZX57" s="76"/>
      <c r="ZY57" s="76"/>
      <c r="ZZ57" s="76"/>
      <c r="AAA57" s="76"/>
      <c r="AAB57" s="76"/>
      <c r="AAC57" s="76"/>
      <c r="AAD57" s="76"/>
      <c r="AAE57" s="76"/>
      <c r="AAF57" s="76"/>
      <c r="AAG57" s="76"/>
      <c r="AAH57" s="76"/>
      <c r="AAI57" s="76"/>
      <c r="AAJ57" s="76"/>
      <c r="AAK57" s="76"/>
      <c r="AAL57" s="76"/>
      <c r="AAM57" s="76"/>
      <c r="AAN57" s="76"/>
      <c r="AAO57" s="76"/>
      <c r="AAP57" s="76"/>
      <c r="AAQ57" s="76"/>
      <c r="AAR57" s="76"/>
      <c r="AAS57" s="76"/>
      <c r="AAT57" s="76"/>
      <c r="AAU57" s="76"/>
      <c r="AAV57" s="76"/>
      <c r="AAW57" s="76"/>
      <c r="AAX57" s="76"/>
      <c r="AAY57" s="76"/>
      <c r="AAZ57" s="76"/>
      <c r="ABA57" s="76"/>
      <c r="ABB57" s="76"/>
      <c r="ABC57" s="76"/>
      <c r="ABD57" s="76"/>
      <c r="ABE57" s="76"/>
      <c r="ABF57" s="76"/>
      <c r="ABG57" s="76"/>
      <c r="ABH57" s="76"/>
      <c r="ABI57" s="76"/>
      <c r="ABJ57" s="76"/>
      <c r="ABK57" s="76"/>
      <c r="ABL57" s="76"/>
      <c r="ABM57" s="76"/>
      <c r="ABN57" s="76"/>
      <c r="ABO57" s="76"/>
      <c r="ABP57" s="76"/>
      <c r="ABQ57" s="76"/>
      <c r="ABR57" s="76"/>
      <c r="ABS57" s="76"/>
      <c r="ABT57" s="76"/>
      <c r="ABU57" s="76"/>
      <c r="ABV57" s="76"/>
      <c r="ABW57" s="76"/>
      <c r="ABX57" s="76"/>
      <c r="ABY57" s="76"/>
      <c r="ABZ57" s="76"/>
      <c r="ACA57" s="76"/>
      <c r="ACB57" s="76"/>
      <c r="ACC57" s="76"/>
      <c r="ACD57" s="76"/>
      <c r="ACE57" s="76"/>
      <c r="ACF57" s="76"/>
      <c r="ACG57" s="76"/>
      <c r="ACH57" s="76"/>
      <c r="ACI57" s="76"/>
      <c r="ACJ57" s="76"/>
      <c r="ACK57" s="76"/>
      <c r="ACL57" s="76"/>
      <c r="ACM57" s="76"/>
      <c r="ACN57" s="76"/>
      <c r="ACO57" s="76"/>
      <c r="ACP57" s="76"/>
      <c r="ACQ57" s="76"/>
      <c r="ACR57" s="76"/>
      <c r="ACS57" s="76"/>
      <c r="ACT57" s="76"/>
      <c r="ACU57" s="76"/>
      <c r="ACV57" s="76"/>
      <c r="ACW57" s="76"/>
      <c r="ACX57" s="76"/>
      <c r="ACY57" s="76"/>
      <c r="ACZ57" s="76"/>
      <c r="ADA57" s="76"/>
      <c r="ADB57" s="76"/>
      <c r="ADC57" s="76"/>
      <c r="ADD57" s="76"/>
      <c r="ADE57" s="76"/>
      <c r="ADF57" s="76"/>
      <c r="ADG57" s="76"/>
      <c r="ADH57" s="76"/>
      <c r="ADI57" s="76"/>
      <c r="ADJ57" s="76"/>
      <c r="ADK57" s="76"/>
      <c r="ADL57" s="76"/>
      <c r="ADM57" s="76"/>
      <c r="ADN57" s="76"/>
      <c r="ADO57" s="76"/>
      <c r="ADP57" s="76"/>
      <c r="ADQ57" s="76"/>
      <c r="ADR57" s="76"/>
      <c r="ADS57" s="76"/>
      <c r="ADT57" s="76"/>
      <c r="ADU57" s="76"/>
      <c r="ADV57" s="76"/>
      <c r="ADW57" s="76"/>
      <c r="ADX57" s="76"/>
      <c r="ADY57" s="76"/>
      <c r="ADZ57" s="76"/>
      <c r="AEA57" s="76"/>
      <c r="AEB57" s="76"/>
      <c r="AEC57" s="76"/>
      <c r="AED57" s="76"/>
      <c r="AEE57" s="76"/>
      <c r="AEF57" s="76"/>
      <c r="AEG57" s="76"/>
      <c r="AEH57" s="76"/>
      <c r="AEI57" s="76"/>
      <c r="AEJ57" s="76"/>
      <c r="AEK57" s="76"/>
      <c r="AEL57" s="76"/>
      <c r="AEM57" s="76"/>
      <c r="AEN57" s="76"/>
      <c r="AEO57" s="76"/>
      <c r="AEP57" s="76"/>
      <c r="AEQ57" s="76"/>
      <c r="AER57" s="76"/>
      <c r="AES57" s="76"/>
      <c r="AET57" s="76"/>
      <c r="AEU57" s="76"/>
      <c r="AEV57" s="76"/>
      <c r="AEW57" s="76"/>
      <c r="AEX57" s="76"/>
      <c r="AEY57" s="76"/>
      <c r="AEZ57" s="76"/>
      <c r="AFA57" s="76"/>
      <c r="AFB57" s="76"/>
      <c r="AFC57" s="76"/>
      <c r="AFD57" s="76"/>
      <c r="AFE57" s="76"/>
      <c r="AFF57" s="76"/>
      <c r="AFG57" s="76"/>
      <c r="AFH57" s="76"/>
      <c r="AFI57" s="76"/>
      <c r="AFJ57" s="76"/>
      <c r="AFK57" s="76"/>
      <c r="AFL57" s="76"/>
      <c r="AFM57" s="76"/>
      <c r="AFN57" s="76"/>
      <c r="AFO57" s="76"/>
      <c r="AFP57" s="76"/>
      <c r="AFQ57" s="76"/>
      <c r="AFR57" s="76"/>
      <c r="AFS57" s="76"/>
      <c r="AFT57" s="76"/>
      <c r="AFU57" s="76"/>
      <c r="AFV57" s="76"/>
      <c r="AFW57" s="76"/>
      <c r="AFX57" s="76"/>
      <c r="AFY57" s="76"/>
      <c r="AFZ57" s="76"/>
      <c r="AGA57" s="76"/>
      <c r="AGB57" s="76"/>
      <c r="AGC57" s="76"/>
      <c r="AGD57" s="76"/>
      <c r="AGE57" s="76"/>
      <c r="AGF57" s="76"/>
      <c r="AGG57" s="76"/>
      <c r="AGH57" s="76"/>
      <c r="AGI57" s="76"/>
      <c r="AGJ57" s="76"/>
      <c r="AGK57" s="76"/>
      <c r="AGL57" s="76"/>
      <c r="AGM57" s="76"/>
      <c r="AGN57" s="76"/>
      <c r="AGO57" s="76"/>
      <c r="AGP57" s="76"/>
      <c r="AGQ57" s="76"/>
      <c r="AGR57" s="76"/>
      <c r="AGS57" s="76"/>
      <c r="AGT57" s="76"/>
      <c r="AGU57" s="76"/>
      <c r="AGV57" s="76"/>
      <c r="AGW57" s="76"/>
      <c r="AGX57" s="76"/>
      <c r="AGY57" s="76"/>
      <c r="AGZ57" s="76"/>
      <c r="AHA57" s="76"/>
      <c r="AHB57" s="76"/>
      <c r="AHC57" s="76"/>
      <c r="AHD57" s="76"/>
      <c r="AHE57" s="76"/>
      <c r="AHF57" s="76"/>
      <c r="AHG57" s="76"/>
      <c r="AHH57" s="76"/>
      <c r="AHI57" s="76"/>
      <c r="AHJ57" s="76"/>
      <c r="AHK57" s="76"/>
      <c r="AHL57" s="76"/>
      <c r="AHM57" s="76"/>
      <c r="AHN57" s="76"/>
      <c r="AHO57" s="76"/>
      <c r="AHP57" s="76"/>
      <c r="AHQ57" s="76"/>
      <c r="AHR57" s="76"/>
      <c r="AHS57" s="76"/>
      <c r="AHT57" s="76"/>
      <c r="AHU57" s="76"/>
      <c r="AHV57" s="76"/>
      <c r="AHW57" s="76"/>
      <c r="AHX57" s="76"/>
      <c r="AHY57" s="76"/>
      <c r="AHZ57" s="76"/>
      <c r="AIA57" s="76"/>
      <c r="AIB57" s="76"/>
      <c r="AIC57" s="76"/>
      <c r="AID57" s="76"/>
      <c r="AIE57" s="76"/>
      <c r="AIF57" s="76"/>
      <c r="AIG57" s="76"/>
      <c r="AIH57" s="76"/>
      <c r="AII57" s="76"/>
      <c r="AIJ57" s="76"/>
      <c r="AIK57" s="76"/>
      <c r="AIL57" s="76"/>
      <c r="AIM57" s="76"/>
      <c r="AIN57" s="76"/>
      <c r="AIO57" s="76"/>
      <c r="AIP57" s="76"/>
      <c r="AIQ57" s="76"/>
      <c r="AIR57" s="76"/>
      <c r="AIS57" s="76"/>
      <c r="AIT57" s="76"/>
      <c r="AIU57" s="76"/>
      <c r="AIV57" s="76"/>
      <c r="AIW57" s="76"/>
      <c r="AIX57" s="76"/>
      <c r="AIY57" s="76"/>
      <c r="AIZ57" s="76"/>
      <c r="AJA57" s="76"/>
      <c r="AJB57" s="76"/>
      <c r="AJC57" s="76"/>
      <c r="AJD57" s="76"/>
      <c r="AJE57" s="76"/>
      <c r="AJF57" s="76"/>
      <c r="AJG57" s="76"/>
      <c r="AJH57" s="76"/>
      <c r="AJI57" s="76"/>
      <c r="AJJ57" s="76"/>
      <c r="AJK57" s="76"/>
      <c r="AJL57" s="76"/>
      <c r="AJM57" s="76"/>
      <c r="AJN57" s="76"/>
      <c r="AJO57" s="76"/>
      <c r="AJP57" s="76"/>
      <c r="AJQ57" s="76"/>
      <c r="AJR57" s="76"/>
      <c r="AJS57" s="76"/>
      <c r="AJT57" s="76"/>
      <c r="AJU57" s="76"/>
      <c r="AJV57" s="76"/>
      <c r="AJW57" s="76"/>
      <c r="AJX57" s="76"/>
      <c r="AJY57" s="76"/>
      <c r="AJZ57" s="76"/>
      <c r="AKA57" s="76"/>
      <c r="AKB57" s="76"/>
      <c r="AKC57" s="76"/>
      <c r="AKD57" s="76"/>
      <c r="AKE57" s="76"/>
      <c r="AKF57" s="76"/>
      <c r="AKG57" s="76"/>
      <c r="AKH57" s="76"/>
      <c r="AKI57" s="76"/>
      <c r="AKJ57" s="76"/>
      <c r="AKK57" s="76"/>
      <c r="AKL57" s="76"/>
      <c r="AKM57" s="76"/>
      <c r="AKN57" s="76"/>
      <c r="AKO57" s="76"/>
      <c r="AKP57" s="76"/>
      <c r="AKQ57" s="76"/>
      <c r="AKR57" s="76"/>
      <c r="AKS57" s="76"/>
      <c r="AKT57" s="76"/>
      <c r="AKU57" s="76"/>
      <c r="AKV57" s="76"/>
      <c r="AKW57" s="76"/>
      <c r="AKX57" s="76"/>
      <c r="AKY57" s="76"/>
      <c r="AKZ57" s="76"/>
      <c r="ALA57" s="76"/>
      <c r="ALB57" s="76"/>
      <c r="ALC57" s="76"/>
      <c r="ALD57" s="76"/>
      <c r="ALE57" s="76"/>
      <c r="ALF57" s="76"/>
      <c r="ALG57" s="76"/>
      <c r="ALH57" s="76"/>
      <c r="ALI57" s="76"/>
      <c r="ALJ57" s="76"/>
      <c r="ALK57" s="76"/>
      <c r="ALL57" s="76"/>
      <c r="ALM57" s="76"/>
      <c r="ALN57" s="76"/>
      <c r="ALO57" s="76"/>
      <c r="ALP57" s="76"/>
      <c r="ALQ57" s="76"/>
      <c r="ALR57" s="76"/>
      <c r="ALS57" s="76"/>
      <c r="ALT57" s="76"/>
      <c r="ALU57" s="76"/>
      <c r="ALV57" s="76"/>
      <c r="ALW57" s="76"/>
      <c r="ALX57" s="76"/>
      <c r="ALY57" s="76"/>
      <c r="ALZ57" s="76"/>
      <c r="AMA57" s="76"/>
      <c r="AMB57" s="76"/>
      <c r="AMC57" s="76"/>
      <c r="AMD57" s="76"/>
      <c r="AME57" s="76"/>
      <c r="AMF57" s="76"/>
      <c r="AMG57" s="76"/>
      <c r="AMH57" s="76"/>
      <c r="AMI57" s="76"/>
      <c r="AMJ57" s="76"/>
    </row>
    <row r="58" spans="1:1024">
      <c r="A58" s="125"/>
      <c r="B58" s="126">
        <v>42</v>
      </c>
      <c r="C58" s="127" t="s">
        <v>231</v>
      </c>
      <c r="D58" s="123">
        <f>D59+D65+D69</f>
        <v>160000</v>
      </c>
      <c r="E58" s="123">
        <f>E59+E65</f>
        <v>0</v>
      </c>
      <c r="F58" s="124">
        <f t="shared" si="2"/>
        <v>0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  <c r="NO58" s="76"/>
      <c r="NP58" s="76"/>
      <c r="NQ58" s="76"/>
      <c r="NR58" s="76"/>
      <c r="NS58" s="76"/>
      <c r="NT58" s="76"/>
      <c r="NU58" s="76"/>
      <c r="NV58" s="76"/>
      <c r="NW58" s="76"/>
      <c r="NX58" s="76"/>
      <c r="NY58" s="76"/>
      <c r="NZ58" s="76"/>
      <c r="OA58" s="76"/>
      <c r="OB58" s="76"/>
      <c r="OC58" s="76"/>
      <c r="OD58" s="76"/>
      <c r="OE58" s="76"/>
      <c r="OF58" s="76"/>
      <c r="OG58" s="76"/>
      <c r="OH58" s="76"/>
      <c r="OI58" s="76"/>
      <c r="OJ58" s="76"/>
      <c r="OK58" s="76"/>
      <c r="OL58" s="76"/>
      <c r="OM58" s="76"/>
      <c r="ON58" s="76"/>
      <c r="OO58" s="76"/>
      <c r="OP58" s="76"/>
      <c r="OQ58" s="76"/>
      <c r="OR58" s="76"/>
      <c r="OS58" s="76"/>
      <c r="OT58" s="76"/>
      <c r="OU58" s="76"/>
      <c r="OV58" s="76"/>
      <c r="OW58" s="76"/>
      <c r="OX58" s="76"/>
      <c r="OY58" s="76"/>
      <c r="OZ58" s="76"/>
      <c r="PA58" s="76"/>
      <c r="PB58" s="76"/>
      <c r="PC58" s="76"/>
      <c r="PD58" s="76"/>
      <c r="PE58" s="76"/>
      <c r="PF58" s="76"/>
      <c r="PG58" s="76"/>
      <c r="PH58" s="76"/>
      <c r="PI58" s="76"/>
      <c r="PJ58" s="76"/>
      <c r="PK58" s="76"/>
      <c r="PL58" s="76"/>
      <c r="PM58" s="76"/>
      <c r="PN58" s="76"/>
      <c r="PO58" s="76"/>
      <c r="PP58" s="76"/>
      <c r="PQ58" s="76"/>
      <c r="PR58" s="76"/>
      <c r="PS58" s="76"/>
      <c r="PT58" s="76"/>
      <c r="PU58" s="76"/>
      <c r="PV58" s="76"/>
      <c r="PW58" s="76"/>
      <c r="PX58" s="76"/>
      <c r="PY58" s="76"/>
      <c r="PZ58" s="76"/>
      <c r="QA58" s="76"/>
      <c r="QB58" s="76"/>
      <c r="QC58" s="76"/>
      <c r="QD58" s="76"/>
      <c r="QE58" s="76"/>
      <c r="QF58" s="76"/>
      <c r="QG58" s="76"/>
      <c r="QH58" s="76"/>
      <c r="QI58" s="76"/>
      <c r="QJ58" s="76"/>
      <c r="QK58" s="76"/>
      <c r="QL58" s="76"/>
      <c r="QM58" s="76"/>
      <c r="QN58" s="76"/>
      <c r="QO58" s="76"/>
      <c r="QP58" s="76"/>
      <c r="QQ58" s="76"/>
      <c r="QR58" s="76"/>
      <c r="QS58" s="76"/>
      <c r="QT58" s="76"/>
      <c r="QU58" s="76"/>
      <c r="QV58" s="76"/>
      <c r="QW58" s="76"/>
      <c r="QX58" s="76"/>
      <c r="QY58" s="76"/>
      <c r="QZ58" s="76"/>
      <c r="RA58" s="76"/>
      <c r="RB58" s="76"/>
      <c r="RC58" s="76"/>
      <c r="RD58" s="76"/>
      <c r="RE58" s="76"/>
      <c r="RF58" s="76"/>
      <c r="RG58" s="76"/>
      <c r="RH58" s="76"/>
      <c r="RI58" s="76"/>
      <c r="RJ58" s="76"/>
      <c r="RK58" s="76"/>
      <c r="RL58" s="76"/>
      <c r="RM58" s="76"/>
      <c r="RN58" s="76"/>
      <c r="RO58" s="76"/>
      <c r="RP58" s="76"/>
      <c r="RQ58" s="76"/>
      <c r="RR58" s="76"/>
      <c r="RS58" s="76"/>
      <c r="RT58" s="76"/>
      <c r="RU58" s="76"/>
      <c r="RV58" s="76"/>
      <c r="RW58" s="76"/>
      <c r="RX58" s="76"/>
      <c r="RY58" s="76"/>
      <c r="RZ58" s="76"/>
      <c r="SA58" s="76"/>
      <c r="SB58" s="76"/>
      <c r="SC58" s="76"/>
      <c r="SD58" s="76"/>
      <c r="SE58" s="76"/>
      <c r="SF58" s="76"/>
      <c r="SG58" s="76"/>
      <c r="SH58" s="76"/>
      <c r="SI58" s="76"/>
      <c r="SJ58" s="76"/>
      <c r="SK58" s="76"/>
      <c r="SL58" s="76"/>
      <c r="SM58" s="76"/>
      <c r="SN58" s="76"/>
      <c r="SO58" s="76"/>
      <c r="SP58" s="76"/>
      <c r="SQ58" s="76"/>
      <c r="SR58" s="76"/>
      <c r="SS58" s="76"/>
      <c r="ST58" s="76"/>
      <c r="SU58" s="76"/>
      <c r="SV58" s="76"/>
      <c r="SW58" s="76"/>
      <c r="SX58" s="76"/>
      <c r="SY58" s="76"/>
      <c r="SZ58" s="76"/>
      <c r="TA58" s="76"/>
      <c r="TB58" s="76"/>
      <c r="TC58" s="76"/>
      <c r="TD58" s="76"/>
      <c r="TE58" s="76"/>
      <c r="TF58" s="76"/>
      <c r="TG58" s="76"/>
      <c r="TH58" s="76"/>
      <c r="TI58" s="76"/>
      <c r="TJ58" s="76"/>
      <c r="TK58" s="76"/>
      <c r="TL58" s="76"/>
      <c r="TM58" s="76"/>
      <c r="TN58" s="76"/>
      <c r="TO58" s="76"/>
      <c r="TP58" s="76"/>
      <c r="TQ58" s="76"/>
      <c r="TR58" s="76"/>
      <c r="TS58" s="76"/>
      <c r="TT58" s="76"/>
      <c r="TU58" s="76"/>
      <c r="TV58" s="76"/>
      <c r="TW58" s="76"/>
      <c r="TX58" s="76"/>
      <c r="TY58" s="76"/>
      <c r="TZ58" s="76"/>
      <c r="UA58" s="76"/>
      <c r="UB58" s="76"/>
      <c r="UC58" s="76"/>
      <c r="UD58" s="76"/>
      <c r="UE58" s="76"/>
      <c r="UF58" s="76"/>
      <c r="UG58" s="76"/>
      <c r="UH58" s="76"/>
      <c r="UI58" s="76"/>
      <c r="UJ58" s="76"/>
      <c r="UK58" s="76"/>
      <c r="UL58" s="76"/>
      <c r="UM58" s="76"/>
      <c r="UN58" s="76"/>
      <c r="UO58" s="76"/>
      <c r="UP58" s="76"/>
      <c r="UQ58" s="76"/>
      <c r="UR58" s="76"/>
      <c r="US58" s="76"/>
      <c r="UT58" s="76"/>
      <c r="UU58" s="76"/>
      <c r="UV58" s="76"/>
      <c r="UW58" s="76"/>
      <c r="UX58" s="76"/>
      <c r="UY58" s="76"/>
      <c r="UZ58" s="76"/>
      <c r="VA58" s="76"/>
      <c r="VB58" s="76"/>
      <c r="VC58" s="76"/>
      <c r="VD58" s="76"/>
      <c r="VE58" s="76"/>
      <c r="VF58" s="76"/>
      <c r="VG58" s="76"/>
      <c r="VH58" s="76"/>
      <c r="VI58" s="76"/>
      <c r="VJ58" s="76"/>
      <c r="VK58" s="76"/>
      <c r="VL58" s="76"/>
      <c r="VM58" s="76"/>
      <c r="VN58" s="76"/>
      <c r="VO58" s="76"/>
      <c r="VP58" s="76"/>
      <c r="VQ58" s="76"/>
      <c r="VR58" s="76"/>
      <c r="VS58" s="76"/>
      <c r="VT58" s="76"/>
      <c r="VU58" s="76"/>
      <c r="VV58" s="76"/>
      <c r="VW58" s="76"/>
      <c r="VX58" s="76"/>
      <c r="VY58" s="76"/>
      <c r="VZ58" s="76"/>
      <c r="WA58" s="76"/>
      <c r="WB58" s="76"/>
      <c r="WC58" s="76"/>
      <c r="WD58" s="76"/>
      <c r="WE58" s="76"/>
      <c r="WF58" s="76"/>
      <c r="WG58" s="76"/>
      <c r="WH58" s="76"/>
      <c r="WI58" s="76"/>
      <c r="WJ58" s="76"/>
      <c r="WK58" s="76"/>
      <c r="WL58" s="76"/>
      <c r="WM58" s="76"/>
      <c r="WN58" s="76"/>
      <c r="WO58" s="76"/>
      <c r="WP58" s="76"/>
      <c r="WQ58" s="76"/>
      <c r="WR58" s="76"/>
      <c r="WS58" s="76"/>
      <c r="WT58" s="76"/>
      <c r="WU58" s="76"/>
      <c r="WV58" s="76"/>
      <c r="WW58" s="76"/>
      <c r="WX58" s="76"/>
      <c r="WY58" s="76"/>
      <c r="WZ58" s="76"/>
      <c r="XA58" s="76"/>
      <c r="XB58" s="76"/>
      <c r="XC58" s="76"/>
      <c r="XD58" s="76"/>
      <c r="XE58" s="76"/>
      <c r="XF58" s="76"/>
      <c r="XG58" s="76"/>
      <c r="XH58" s="76"/>
      <c r="XI58" s="76"/>
      <c r="XJ58" s="76"/>
      <c r="XK58" s="76"/>
      <c r="XL58" s="76"/>
      <c r="XM58" s="76"/>
      <c r="XN58" s="76"/>
      <c r="XO58" s="76"/>
      <c r="XP58" s="76"/>
      <c r="XQ58" s="76"/>
      <c r="XR58" s="76"/>
      <c r="XS58" s="76"/>
      <c r="XT58" s="76"/>
      <c r="XU58" s="76"/>
      <c r="XV58" s="76"/>
      <c r="XW58" s="76"/>
      <c r="XX58" s="76"/>
      <c r="XY58" s="76"/>
      <c r="XZ58" s="76"/>
      <c r="YA58" s="76"/>
      <c r="YB58" s="76"/>
      <c r="YC58" s="76"/>
      <c r="YD58" s="76"/>
      <c r="YE58" s="76"/>
      <c r="YF58" s="76"/>
      <c r="YG58" s="76"/>
      <c r="YH58" s="76"/>
      <c r="YI58" s="76"/>
      <c r="YJ58" s="76"/>
      <c r="YK58" s="76"/>
      <c r="YL58" s="76"/>
      <c r="YM58" s="76"/>
      <c r="YN58" s="76"/>
      <c r="YO58" s="76"/>
      <c r="YP58" s="76"/>
      <c r="YQ58" s="76"/>
      <c r="YR58" s="76"/>
      <c r="YS58" s="76"/>
      <c r="YT58" s="76"/>
      <c r="YU58" s="76"/>
      <c r="YV58" s="76"/>
      <c r="YW58" s="76"/>
      <c r="YX58" s="76"/>
      <c r="YY58" s="76"/>
      <c r="YZ58" s="76"/>
      <c r="ZA58" s="76"/>
      <c r="ZB58" s="76"/>
      <c r="ZC58" s="76"/>
      <c r="ZD58" s="76"/>
      <c r="ZE58" s="76"/>
      <c r="ZF58" s="76"/>
      <c r="ZG58" s="76"/>
      <c r="ZH58" s="76"/>
      <c r="ZI58" s="76"/>
      <c r="ZJ58" s="76"/>
      <c r="ZK58" s="76"/>
      <c r="ZL58" s="76"/>
      <c r="ZM58" s="76"/>
      <c r="ZN58" s="76"/>
      <c r="ZO58" s="76"/>
      <c r="ZP58" s="76"/>
      <c r="ZQ58" s="76"/>
      <c r="ZR58" s="76"/>
      <c r="ZS58" s="76"/>
      <c r="ZT58" s="76"/>
      <c r="ZU58" s="76"/>
      <c r="ZV58" s="76"/>
      <c r="ZW58" s="76"/>
      <c r="ZX58" s="76"/>
      <c r="ZY58" s="76"/>
      <c r="ZZ58" s="76"/>
      <c r="AAA58" s="76"/>
      <c r="AAB58" s="76"/>
      <c r="AAC58" s="76"/>
      <c r="AAD58" s="76"/>
      <c r="AAE58" s="76"/>
      <c r="AAF58" s="76"/>
      <c r="AAG58" s="76"/>
      <c r="AAH58" s="76"/>
      <c r="AAI58" s="76"/>
      <c r="AAJ58" s="76"/>
      <c r="AAK58" s="76"/>
      <c r="AAL58" s="76"/>
      <c r="AAM58" s="76"/>
      <c r="AAN58" s="76"/>
      <c r="AAO58" s="76"/>
      <c r="AAP58" s="76"/>
      <c r="AAQ58" s="76"/>
      <c r="AAR58" s="76"/>
      <c r="AAS58" s="76"/>
      <c r="AAT58" s="76"/>
      <c r="AAU58" s="76"/>
      <c r="AAV58" s="76"/>
      <c r="AAW58" s="76"/>
      <c r="AAX58" s="76"/>
      <c r="AAY58" s="76"/>
      <c r="AAZ58" s="76"/>
      <c r="ABA58" s="76"/>
      <c r="ABB58" s="76"/>
      <c r="ABC58" s="76"/>
      <c r="ABD58" s="76"/>
      <c r="ABE58" s="76"/>
      <c r="ABF58" s="76"/>
      <c r="ABG58" s="76"/>
      <c r="ABH58" s="76"/>
      <c r="ABI58" s="76"/>
      <c r="ABJ58" s="76"/>
      <c r="ABK58" s="76"/>
      <c r="ABL58" s="76"/>
      <c r="ABM58" s="76"/>
      <c r="ABN58" s="76"/>
      <c r="ABO58" s="76"/>
      <c r="ABP58" s="76"/>
      <c r="ABQ58" s="76"/>
      <c r="ABR58" s="76"/>
      <c r="ABS58" s="76"/>
      <c r="ABT58" s="76"/>
      <c r="ABU58" s="76"/>
      <c r="ABV58" s="76"/>
      <c r="ABW58" s="76"/>
      <c r="ABX58" s="76"/>
      <c r="ABY58" s="76"/>
      <c r="ABZ58" s="76"/>
      <c r="ACA58" s="76"/>
      <c r="ACB58" s="76"/>
      <c r="ACC58" s="76"/>
      <c r="ACD58" s="76"/>
      <c r="ACE58" s="76"/>
      <c r="ACF58" s="76"/>
      <c r="ACG58" s="76"/>
      <c r="ACH58" s="76"/>
      <c r="ACI58" s="76"/>
      <c r="ACJ58" s="76"/>
      <c r="ACK58" s="76"/>
      <c r="ACL58" s="76"/>
      <c r="ACM58" s="76"/>
      <c r="ACN58" s="76"/>
      <c r="ACO58" s="76"/>
      <c r="ACP58" s="76"/>
      <c r="ACQ58" s="76"/>
      <c r="ACR58" s="76"/>
      <c r="ACS58" s="76"/>
      <c r="ACT58" s="76"/>
      <c r="ACU58" s="76"/>
      <c r="ACV58" s="76"/>
      <c r="ACW58" s="76"/>
      <c r="ACX58" s="76"/>
      <c r="ACY58" s="76"/>
      <c r="ACZ58" s="76"/>
      <c r="ADA58" s="76"/>
      <c r="ADB58" s="76"/>
      <c r="ADC58" s="76"/>
      <c r="ADD58" s="76"/>
      <c r="ADE58" s="76"/>
      <c r="ADF58" s="76"/>
      <c r="ADG58" s="76"/>
      <c r="ADH58" s="76"/>
      <c r="ADI58" s="76"/>
      <c r="ADJ58" s="76"/>
      <c r="ADK58" s="76"/>
      <c r="ADL58" s="76"/>
      <c r="ADM58" s="76"/>
      <c r="ADN58" s="76"/>
      <c r="ADO58" s="76"/>
      <c r="ADP58" s="76"/>
      <c r="ADQ58" s="76"/>
      <c r="ADR58" s="76"/>
      <c r="ADS58" s="76"/>
      <c r="ADT58" s="76"/>
      <c r="ADU58" s="76"/>
      <c r="ADV58" s="76"/>
      <c r="ADW58" s="76"/>
      <c r="ADX58" s="76"/>
      <c r="ADY58" s="76"/>
      <c r="ADZ58" s="76"/>
      <c r="AEA58" s="76"/>
      <c r="AEB58" s="76"/>
      <c r="AEC58" s="76"/>
      <c r="AED58" s="76"/>
      <c r="AEE58" s="76"/>
      <c r="AEF58" s="76"/>
      <c r="AEG58" s="76"/>
      <c r="AEH58" s="76"/>
      <c r="AEI58" s="76"/>
      <c r="AEJ58" s="76"/>
      <c r="AEK58" s="76"/>
      <c r="AEL58" s="76"/>
      <c r="AEM58" s="76"/>
      <c r="AEN58" s="76"/>
      <c r="AEO58" s="76"/>
      <c r="AEP58" s="76"/>
      <c r="AEQ58" s="76"/>
      <c r="AER58" s="76"/>
      <c r="AES58" s="76"/>
      <c r="AET58" s="76"/>
      <c r="AEU58" s="76"/>
      <c r="AEV58" s="76"/>
      <c r="AEW58" s="76"/>
      <c r="AEX58" s="76"/>
      <c r="AEY58" s="76"/>
      <c r="AEZ58" s="76"/>
      <c r="AFA58" s="76"/>
      <c r="AFB58" s="76"/>
      <c r="AFC58" s="76"/>
      <c r="AFD58" s="76"/>
      <c r="AFE58" s="76"/>
      <c r="AFF58" s="76"/>
      <c r="AFG58" s="76"/>
      <c r="AFH58" s="76"/>
      <c r="AFI58" s="76"/>
      <c r="AFJ58" s="76"/>
      <c r="AFK58" s="76"/>
      <c r="AFL58" s="76"/>
      <c r="AFM58" s="76"/>
      <c r="AFN58" s="76"/>
      <c r="AFO58" s="76"/>
      <c r="AFP58" s="76"/>
      <c r="AFQ58" s="76"/>
      <c r="AFR58" s="76"/>
      <c r="AFS58" s="76"/>
      <c r="AFT58" s="76"/>
      <c r="AFU58" s="76"/>
      <c r="AFV58" s="76"/>
      <c r="AFW58" s="76"/>
      <c r="AFX58" s="76"/>
      <c r="AFY58" s="76"/>
      <c r="AFZ58" s="76"/>
      <c r="AGA58" s="76"/>
      <c r="AGB58" s="76"/>
      <c r="AGC58" s="76"/>
      <c r="AGD58" s="76"/>
      <c r="AGE58" s="76"/>
      <c r="AGF58" s="76"/>
      <c r="AGG58" s="76"/>
      <c r="AGH58" s="76"/>
      <c r="AGI58" s="76"/>
      <c r="AGJ58" s="76"/>
      <c r="AGK58" s="76"/>
      <c r="AGL58" s="76"/>
      <c r="AGM58" s="76"/>
      <c r="AGN58" s="76"/>
      <c r="AGO58" s="76"/>
      <c r="AGP58" s="76"/>
      <c r="AGQ58" s="76"/>
      <c r="AGR58" s="76"/>
      <c r="AGS58" s="76"/>
      <c r="AGT58" s="76"/>
      <c r="AGU58" s="76"/>
      <c r="AGV58" s="76"/>
      <c r="AGW58" s="76"/>
      <c r="AGX58" s="76"/>
      <c r="AGY58" s="76"/>
      <c r="AGZ58" s="76"/>
      <c r="AHA58" s="76"/>
      <c r="AHB58" s="76"/>
      <c r="AHC58" s="76"/>
      <c r="AHD58" s="76"/>
      <c r="AHE58" s="76"/>
      <c r="AHF58" s="76"/>
      <c r="AHG58" s="76"/>
      <c r="AHH58" s="76"/>
      <c r="AHI58" s="76"/>
      <c r="AHJ58" s="76"/>
      <c r="AHK58" s="76"/>
      <c r="AHL58" s="76"/>
      <c r="AHM58" s="76"/>
      <c r="AHN58" s="76"/>
      <c r="AHO58" s="76"/>
      <c r="AHP58" s="76"/>
      <c r="AHQ58" s="76"/>
      <c r="AHR58" s="76"/>
      <c r="AHS58" s="76"/>
      <c r="AHT58" s="76"/>
      <c r="AHU58" s="76"/>
      <c r="AHV58" s="76"/>
      <c r="AHW58" s="76"/>
      <c r="AHX58" s="76"/>
      <c r="AHY58" s="76"/>
      <c r="AHZ58" s="76"/>
      <c r="AIA58" s="76"/>
      <c r="AIB58" s="76"/>
      <c r="AIC58" s="76"/>
      <c r="AID58" s="76"/>
      <c r="AIE58" s="76"/>
      <c r="AIF58" s="76"/>
      <c r="AIG58" s="76"/>
      <c r="AIH58" s="76"/>
      <c r="AII58" s="76"/>
      <c r="AIJ58" s="76"/>
      <c r="AIK58" s="76"/>
      <c r="AIL58" s="76"/>
      <c r="AIM58" s="76"/>
      <c r="AIN58" s="76"/>
      <c r="AIO58" s="76"/>
      <c r="AIP58" s="76"/>
      <c r="AIQ58" s="76"/>
      <c r="AIR58" s="76"/>
      <c r="AIS58" s="76"/>
      <c r="AIT58" s="76"/>
      <c r="AIU58" s="76"/>
      <c r="AIV58" s="76"/>
      <c r="AIW58" s="76"/>
      <c r="AIX58" s="76"/>
      <c r="AIY58" s="76"/>
      <c r="AIZ58" s="76"/>
      <c r="AJA58" s="76"/>
      <c r="AJB58" s="76"/>
      <c r="AJC58" s="76"/>
      <c r="AJD58" s="76"/>
      <c r="AJE58" s="76"/>
      <c r="AJF58" s="76"/>
      <c r="AJG58" s="76"/>
      <c r="AJH58" s="76"/>
      <c r="AJI58" s="76"/>
      <c r="AJJ58" s="76"/>
      <c r="AJK58" s="76"/>
      <c r="AJL58" s="76"/>
      <c r="AJM58" s="76"/>
      <c r="AJN58" s="76"/>
      <c r="AJO58" s="76"/>
      <c r="AJP58" s="76"/>
      <c r="AJQ58" s="76"/>
      <c r="AJR58" s="76"/>
      <c r="AJS58" s="76"/>
      <c r="AJT58" s="76"/>
      <c r="AJU58" s="76"/>
      <c r="AJV58" s="76"/>
      <c r="AJW58" s="76"/>
      <c r="AJX58" s="76"/>
      <c r="AJY58" s="76"/>
      <c r="AJZ58" s="76"/>
      <c r="AKA58" s="76"/>
      <c r="AKB58" s="76"/>
      <c r="AKC58" s="76"/>
      <c r="AKD58" s="76"/>
      <c r="AKE58" s="76"/>
      <c r="AKF58" s="76"/>
      <c r="AKG58" s="76"/>
      <c r="AKH58" s="76"/>
      <c r="AKI58" s="76"/>
      <c r="AKJ58" s="76"/>
      <c r="AKK58" s="76"/>
      <c r="AKL58" s="76"/>
      <c r="AKM58" s="76"/>
      <c r="AKN58" s="76"/>
      <c r="AKO58" s="76"/>
      <c r="AKP58" s="76"/>
      <c r="AKQ58" s="76"/>
      <c r="AKR58" s="76"/>
      <c r="AKS58" s="76"/>
      <c r="AKT58" s="76"/>
      <c r="AKU58" s="76"/>
      <c r="AKV58" s="76"/>
      <c r="AKW58" s="76"/>
      <c r="AKX58" s="76"/>
      <c r="AKY58" s="76"/>
      <c r="AKZ58" s="76"/>
      <c r="ALA58" s="76"/>
      <c r="ALB58" s="76"/>
      <c r="ALC58" s="76"/>
      <c r="ALD58" s="76"/>
      <c r="ALE58" s="76"/>
      <c r="ALF58" s="76"/>
      <c r="ALG58" s="76"/>
      <c r="ALH58" s="76"/>
      <c r="ALI58" s="76"/>
      <c r="ALJ58" s="76"/>
      <c r="ALK58" s="76"/>
      <c r="ALL58" s="76"/>
      <c r="ALM58" s="76"/>
      <c r="ALN58" s="76"/>
      <c r="ALO58" s="76"/>
      <c r="ALP58" s="76"/>
      <c r="ALQ58" s="76"/>
      <c r="ALR58" s="76"/>
      <c r="ALS58" s="76"/>
      <c r="ALT58" s="76"/>
      <c r="ALU58" s="76"/>
      <c r="ALV58" s="76"/>
      <c r="ALW58" s="76"/>
      <c r="ALX58" s="76"/>
      <c r="ALY58" s="76"/>
      <c r="ALZ58" s="76"/>
      <c r="AMA58" s="76"/>
      <c r="AMB58" s="76"/>
      <c r="AMC58" s="76"/>
      <c r="AMD58" s="76"/>
      <c r="AME58" s="76"/>
      <c r="AMF58" s="76"/>
      <c r="AMG58" s="76"/>
      <c r="AMH58" s="76"/>
      <c r="AMI58" s="76"/>
      <c r="AMJ58" s="76"/>
    </row>
    <row r="59" spans="1:1024" ht="13.5">
      <c r="A59" s="128"/>
      <c r="B59" s="126">
        <v>422</v>
      </c>
      <c r="C59" s="127" t="s">
        <v>232</v>
      </c>
      <c r="D59" s="123">
        <f>D60+D61+D63+D62+D64</f>
        <v>130000</v>
      </c>
      <c r="E59" s="123">
        <f>SUM(E60:E64)</f>
        <v>0</v>
      </c>
      <c r="F59" s="124">
        <f t="shared" si="2"/>
        <v>0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  <c r="NO59" s="76"/>
      <c r="NP59" s="76"/>
      <c r="NQ59" s="76"/>
      <c r="NR59" s="76"/>
      <c r="NS59" s="76"/>
      <c r="NT59" s="76"/>
      <c r="NU59" s="76"/>
      <c r="NV59" s="76"/>
      <c r="NW59" s="76"/>
      <c r="NX59" s="76"/>
      <c r="NY59" s="76"/>
      <c r="NZ59" s="76"/>
      <c r="OA59" s="76"/>
      <c r="OB59" s="76"/>
      <c r="OC59" s="76"/>
      <c r="OD59" s="76"/>
      <c r="OE59" s="76"/>
      <c r="OF59" s="76"/>
      <c r="OG59" s="76"/>
      <c r="OH59" s="76"/>
      <c r="OI59" s="76"/>
      <c r="OJ59" s="76"/>
      <c r="OK59" s="76"/>
      <c r="OL59" s="76"/>
      <c r="OM59" s="76"/>
      <c r="ON59" s="76"/>
      <c r="OO59" s="76"/>
      <c r="OP59" s="76"/>
      <c r="OQ59" s="76"/>
      <c r="OR59" s="76"/>
      <c r="OS59" s="76"/>
      <c r="OT59" s="76"/>
      <c r="OU59" s="76"/>
      <c r="OV59" s="76"/>
      <c r="OW59" s="76"/>
      <c r="OX59" s="76"/>
      <c r="OY59" s="76"/>
      <c r="OZ59" s="76"/>
      <c r="PA59" s="76"/>
      <c r="PB59" s="76"/>
      <c r="PC59" s="76"/>
      <c r="PD59" s="76"/>
      <c r="PE59" s="76"/>
      <c r="PF59" s="76"/>
      <c r="PG59" s="76"/>
      <c r="PH59" s="76"/>
      <c r="PI59" s="76"/>
      <c r="PJ59" s="76"/>
      <c r="PK59" s="76"/>
      <c r="PL59" s="76"/>
      <c r="PM59" s="76"/>
      <c r="PN59" s="76"/>
      <c r="PO59" s="76"/>
      <c r="PP59" s="76"/>
      <c r="PQ59" s="76"/>
      <c r="PR59" s="76"/>
      <c r="PS59" s="76"/>
      <c r="PT59" s="76"/>
      <c r="PU59" s="76"/>
      <c r="PV59" s="76"/>
      <c r="PW59" s="76"/>
      <c r="PX59" s="76"/>
      <c r="PY59" s="76"/>
      <c r="PZ59" s="76"/>
      <c r="QA59" s="76"/>
      <c r="QB59" s="76"/>
      <c r="QC59" s="76"/>
      <c r="QD59" s="76"/>
      <c r="QE59" s="76"/>
      <c r="QF59" s="76"/>
      <c r="QG59" s="76"/>
      <c r="QH59" s="76"/>
      <c r="QI59" s="76"/>
      <c r="QJ59" s="76"/>
      <c r="QK59" s="76"/>
      <c r="QL59" s="76"/>
      <c r="QM59" s="76"/>
      <c r="QN59" s="76"/>
      <c r="QO59" s="76"/>
      <c r="QP59" s="76"/>
      <c r="QQ59" s="76"/>
      <c r="QR59" s="76"/>
      <c r="QS59" s="76"/>
      <c r="QT59" s="76"/>
      <c r="QU59" s="76"/>
      <c r="QV59" s="76"/>
      <c r="QW59" s="76"/>
      <c r="QX59" s="76"/>
      <c r="QY59" s="76"/>
      <c r="QZ59" s="76"/>
      <c r="RA59" s="76"/>
      <c r="RB59" s="76"/>
      <c r="RC59" s="76"/>
      <c r="RD59" s="76"/>
      <c r="RE59" s="76"/>
      <c r="RF59" s="76"/>
      <c r="RG59" s="76"/>
      <c r="RH59" s="76"/>
      <c r="RI59" s="76"/>
      <c r="RJ59" s="76"/>
      <c r="RK59" s="76"/>
      <c r="RL59" s="76"/>
      <c r="RM59" s="76"/>
      <c r="RN59" s="76"/>
      <c r="RO59" s="76"/>
      <c r="RP59" s="76"/>
      <c r="RQ59" s="76"/>
      <c r="RR59" s="76"/>
      <c r="RS59" s="76"/>
      <c r="RT59" s="76"/>
      <c r="RU59" s="76"/>
      <c r="RV59" s="76"/>
      <c r="RW59" s="76"/>
      <c r="RX59" s="76"/>
      <c r="RY59" s="76"/>
      <c r="RZ59" s="76"/>
      <c r="SA59" s="76"/>
      <c r="SB59" s="76"/>
      <c r="SC59" s="76"/>
      <c r="SD59" s="76"/>
      <c r="SE59" s="76"/>
      <c r="SF59" s="76"/>
      <c r="SG59" s="76"/>
      <c r="SH59" s="76"/>
      <c r="SI59" s="76"/>
      <c r="SJ59" s="76"/>
      <c r="SK59" s="76"/>
      <c r="SL59" s="76"/>
      <c r="SM59" s="76"/>
      <c r="SN59" s="76"/>
      <c r="SO59" s="76"/>
      <c r="SP59" s="76"/>
      <c r="SQ59" s="76"/>
      <c r="SR59" s="76"/>
      <c r="SS59" s="76"/>
      <c r="ST59" s="76"/>
      <c r="SU59" s="76"/>
      <c r="SV59" s="76"/>
      <c r="SW59" s="76"/>
      <c r="SX59" s="76"/>
      <c r="SY59" s="76"/>
      <c r="SZ59" s="76"/>
      <c r="TA59" s="76"/>
      <c r="TB59" s="76"/>
      <c r="TC59" s="76"/>
      <c r="TD59" s="76"/>
      <c r="TE59" s="76"/>
      <c r="TF59" s="76"/>
      <c r="TG59" s="76"/>
      <c r="TH59" s="76"/>
      <c r="TI59" s="76"/>
      <c r="TJ59" s="76"/>
      <c r="TK59" s="76"/>
      <c r="TL59" s="76"/>
      <c r="TM59" s="76"/>
      <c r="TN59" s="76"/>
      <c r="TO59" s="76"/>
      <c r="TP59" s="76"/>
      <c r="TQ59" s="76"/>
      <c r="TR59" s="76"/>
      <c r="TS59" s="76"/>
      <c r="TT59" s="76"/>
      <c r="TU59" s="76"/>
      <c r="TV59" s="76"/>
      <c r="TW59" s="76"/>
      <c r="TX59" s="76"/>
      <c r="TY59" s="76"/>
      <c r="TZ59" s="76"/>
      <c r="UA59" s="76"/>
      <c r="UB59" s="76"/>
      <c r="UC59" s="76"/>
      <c r="UD59" s="76"/>
      <c r="UE59" s="76"/>
      <c r="UF59" s="76"/>
      <c r="UG59" s="76"/>
      <c r="UH59" s="76"/>
      <c r="UI59" s="76"/>
      <c r="UJ59" s="76"/>
      <c r="UK59" s="76"/>
      <c r="UL59" s="76"/>
      <c r="UM59" s="76"/>
      <c r="UN59" s="76"/>
      <c r="UO59" s="76"/>
      <c r="UP59" s="76"/>
      <c r="UQ59" s="76"/>
      <c r="UR59" s="76"/>
      <c r="US59" s="76"/>
      <c r="UT59" s="76"/>
      <c r="UU59" s="76"/>
      <c r="UV59" s="76"/>
      <c r="UW59" s="76"/>
      <c r="UX59" s="76"/>
      <c r="UY59" s="76"/>
      <c r="UZ59" s="76"/>
      <c r="VA59" s="76"/>
      <c r="VB59" s="76"/>
      <c r="VC59" s="76"/>
      <c r="VD59" s="76"/>
      <c r="VE59" s="76"/>
      <c r="VF59" s="76"/>
      <c r="VG59" s="76"/>
      <c r="VH59" s="76"/>
      <c r="VI59" s="76"/>
      <c r="VJ59" s="76"/>
      <c r="VK59" s="76"/>
      <c r="VL59" s="76"/>
      <c r="VM59" s="76"/>
      <c r="VN59" s="76"/>
      <c r="VO59" s="76"/>
      <c r="VP59" s="76"/>
      <c r="VQ59" s="76"/>
      <c r="VR59" s="76"/>
      <c r="VS59" s="76"/>
      <c r="VT59" s="76"/>
      <c r="VU59" s="76"/>
      <c r="VV59" s="76"/>
      <c r="VW59" s="76"/>
      <c r="VX59" s="76"/>
      <c r="VY59" s="76"/>
      <c r="VZ59" s="76"/>
      <c r="WA59" s="76"/>
      <c r="WB59" s="76"/>
      <c r="WC59" s="76"/>
      <c r="WD59" s="76"/>
      <c r="WE59" s="76"/>
      <c r="WF59" s="76"/>
      <c r="WG59" s="76"/>
      <c r="WH59" s="76"/>
      <c r="WI59" s="76"/>
      <c r="WJ59" s="76"/>
      <c r="WK59" s="76"/>
      <c r="WL59" s="76"/>
      <c r="WM59" s="76"/>
      <c r="WN59" s="76"/>
      <c r="WO59" s="76"/>
      <c r="WP59" s="76"/>
      <c r="WQ59" s="76"/>
      <c r="WR59" s="76"/>
      <c r="WS59" s="76"/>
      <c r="WT59" s="76"/>
      <c r="WU59" s="76"/>
      <c r="WV59" s="76"/>
      <c r="WW59" s="76"/>
      <c r="WX59" s="76"/>
      <c r="WY59" s="76"/>
      <c r="WZ59" s="76"/>
      <c r="XA59" s="76"/>
      <c r="XB59" s="76"/>
      <c r="XC59" s="76"/>
      <c r="XD59" s="76"/>
      <c r="XE59" s="76"/>
      <c r="XF59" s="76"/>
      <c r="XG59" s="76"/>
      <c r="XH59" s="76"/>
      <c r="XI59" s="76"/>
      <c r="XJ59" s="76"/>
      <c r="XK59" s="76"/>
      <c r="XL59" s="76"/>
      <c r="XM59" s="76"/>
      <c r="XN59" s="76"/>
      <c r="XO59" s="76"/>
      <c r="XP59" s="76"/>
      <c r="XQ59" s="76"/>
      <c r="XR59" s="76"/>
      <c r="XS59" s="76"/>
      <c r="XT59" s="76"/>
      <c r="XU59" s="76"/>
      <c r="XV59" s="76"/>
      <c r="XW59" s="76"/>
      <c r="XX59" s="76"/>
      <c r="XY59" s="76"/>
      <c r="XZ59" s="76"/>
      <c r="YA59" s="76"/>
      <c r="YB59" s="76"/>
      <c r="YC59" s="76"/>
      <c r="YD59" s="76"/>
      <c r="YE59" s="76"/>
      <c r="YF59" s="76"/>
      <c r="YG59" s="76"/>
      <c r="YH59" s="76"/>
      <c r="YI59" s="76"/>
      <c r="YJ59" s="76"/>
      <c r="YK59" s="76"/>
      <c r="YL59" s="76"/>
      <c r="YM59" s="76"/>
      <c r="YN59" s="76"/>
      <c r="YO59" s="76"/>
      <c r="YP59" s="76"/>
      <c r="YQ59" s="76"/>
      <c r="YR59" s="76"/>
      <c r="YS59" s="76"/>
      <c r="YT59" s="76"/>
      <c r="YU59" s="76"/>
      <c r="YV59" s="76"/>
      <c r="YW59" s="76"/>
      <c r="YX59" s="76"/>
      <c r="YY59" s="76"/>
      <c r="YZ59" s="76"/>
      <c r="ZA59" s="76"/>
      <c r="ZB59" s="76"/>
      <c r="ZC59" s="76"/>
      <c r="ZD59" s="76"/>
      <c r="ZE59" s="76"/>
      <c r="ZF59" s="76"/>
      <c r="ZG59" s="76"/>
      <c r="ZH59" s="76"/>
      <c r="ZI59" s="76"/>
      <c r="ZJ59" s="76"/>
      <c r="ZK59" s="76"/>
      <c r="ZL59" s="76"/>
      <c r="ZM59" s="76"/>
      <c r="ZN59" s="76"/>
      <c r="ZO59" s="76"/>
      <c r="ZP59" s="76"/>
      <c r="ZQ59" s="76"/>
      <c r="ZR59" s="76"/>
      <c r="ZS59" s="76"/>
      <c r="ZT59" s="76"/>
      <c r="ZU59" s="76"/>
      <c r="ZV59" s="76"/>
      <c r="ZW59" s="76"/>
      <c r="ZX59" s="76"/>
      <c r="ZY59" s="76"/>
      <c r="ZZ59" s="76"/>
      <c r="AAA59" s="76"/>
      <c r="AAB59" s="76"/>
      <c r="AAC59" s="76"/>
      <c r="AAD59" s="76"/>
      <c r="AAE59" s="76"/>
      <c r="AAF59" s="76"/>
      <c r="AAG59" s="76"/>
      <c r="AAH59" s="76"/>
      <c r="AAI59" s="76"/>
      <c r="AAJ59" s="76"/>
      <c r="AAK59" s="76"/>
      <c r="AAL59" s="76"/>
      <c r="AAM59" s="76"/>
      <c r="AAN59" s="76"/>
      <c r="AAO59" s="76"/>
      <c r="AAP59" s="76"/>
      <c r="AAQ59" s="76"/>
      <c r="AAR59" s="76"/>
      <c r="AAS59" s="76"/>
      <c r="AAT59" s="76"/>
      <c r="AAU59" s="76"/>
      <c r="AAV59" s="76"/>
      <c r="AAW59" s="76"/>
      <c r="AAX59" s="76"/>
      <c r="AAY59" s="76"/>
      <c r="AAZ59" s="76"/>
      <c r="ABA59" s="76"/>
      <c r="ABB59" s="76"/>
      <c r="ABC59" s="76"/>
      <c r="ABD59" s="76"/>
      <c r="ABE59" s="76"/>
      <c r="ABF59" s="76"/>
      <c r="ABG59" s="76"/>
      <c r="ABH59" s="76"/>
      <c r="ABI59" s="76"/>
      <c r="ABJ59" s="76"/>
      <c r="ABK59" s="76"/>
      <c r="ABL59" s="76"/>
      <c r="ABM59" s="76"/>
      <c r="ABN59" s="76"/>
      <c r="ABO59" s="76"/>
      <c r="ABP59" s="76"/>
      <c r="ABQ59" s="76"/>
      <c r="ABR59" s="76"/>
      <c r="ABS59" s="76"/>
      <c r="ABT59" s="76"/>
      <c r="ABU59" s="76"/>
      <c r="ABV59" s="76"/>
      <c r="ABW59" s="76"/>
      <c r="ABX59" s="76"/>
      <c r="ABY59" s="76"/>
      <c r="ABZ59" s="76"/>
      <c r="ACA59" s="76"/>
      <c r="ACB59" s="76"/>
      <c r="ACC59" s="76"/>
      <c r="ACD59" s="76"/>
      <c r="ACE59" s="76"/>
      <c r="ACF59" s="76"/>
      <c r="ACG59" s="76"/>
      <c r="ACH59" s="76"/>
      <c r="ACI59" s="76"/>
      <c r="ACJ59" s="76"/>
      <c r="ACK59" s="76"/>
      <c r="ACL59" s="76"/>
      <c r="ACM59" s="76"/>
      <c r="ACN59" s="76"/>
      <c r="ACO59" s="76"/>
      <c r="ACP59" s="76"/>
      <c r="ACQ59" s="76"/>
      <c r="ACR59" s="76"/>
      <c r="ACS59" s="76"/>
      <c r="ACT59" s="76"/>
      <c r="ACU59" s="76"/>
      <c r="ACV59" s="76"/>
      <c r="ACW59" s="76"/>
      <c r="ACX59" s="76"/>
      <c r="ACY59" s="76"/>
      <c r="ACZ59" s="76"/>
      <c r="ADA59" s="76"/>
      <c r="ADB59" s="76"/>
      <c r="ADC59" s="76"/>
      <c r="ADD59" s="76"/>
      <c r="ADE59" s="76"/>
      <c r="ADF59" s="76"/>
      <c r="ADG59" s="76"/>
      <c r="ADH59" s="76"/>
      <c r="ADI59" s="76"/>
      <c r="ADJ59" s="76"/>
      <c r="ADK59" s="76"/>
      <c r="ADL59" s="76"/>
      <c r="ADM59" s="76"/>
      <c r="ADN59" s="76"/>
      <c r="ADO59" s="76"/>
      <c r="ADP59" s="76"/>
      <c r="ADQ59" s="76"/>
      <c r="ADR59" s="76"/>
      <c r="ADS59" s="76"/>
      <c r="ADT59" s="76"/>
      <c r="ADU59" s="76"/>
      <c r="ADV59" s="76"/>
      <c r="ADW59" s="76"/>
      <c r="ADX59" s="76"/>
      <c r="ADY59" s="76"/>
      <c r="ADZ59" s="76"/>
      <c r="AEA59" s="76"/>
      <c r="AEB59" s="76"/>
      <c r="AEC59" s="76"/>
      <c r="AED59" s="76"/>
      <c r="AEE59" s="76"/>
      <c r="AEF59" s="76"/>
      <c r="AEG59" s="76"/>
      <c r="AEH59" s="76"/>
      <c r="AEI59" s="76"/>
      <c r="AEJ59" s="76"/>
      <c r="AEK59" s="76"/>
      <c r="AEL59" s="76"/>
      <c r="AEM59" s="76"/>
      <c r="AEN59" s="76"/>
      <c r="AEO59" s="76"/>
      <c r="AEP59" s="76"/>
      <c r="AEQ59" s="76"/>
      <c r="AER59" s="76"/>
      <c r="AES59" s="76"/>
      <c r="AET59" s="76"/>
      <c r="AEU59" s="76"/>
      <c r="AEV59" s="76"/>
      <c r="AEW59" s="76"/>
      <c r="AEX59" s="76"/>
      <c r="AEY59" s="76"/>
      <c r="AEZ59" s="76"/>
      <c r="AFA59" s="76"/>
      <c r="AFB59" s="76"/>
      <c r="AFC59" s="76"/>
      <c r="AFD59" s="76"/>
      <c r="AFE59" s="76"/>
      <c r="AFF59" s="76"/>
      <c r="AFG59" s="76"/>
      <c r="AFH59" s="76"/>
      <c r="AFI59" s="76"/>
      <c r="AFJ59" s="76"/>
      <c r="AFK59" s="76"/>
      <c r="AFL59" s="76"/>
      <c r="AFM59" s="76"/>
      <c r="AFN59" s="76"/>
      <c r="AFO59" s="76"/>
      <c r="AFP59" s="76"/>
      <c r="AFQ59" s="76"/>
      <c r="AFR59" s="76"/>
      <c r="AFS59" s="76"/>
      <c r="AFT59" s="76"/>
      <c r="AFU59" s="76"/>
      <c r="AFV59" s="76"/>
      <c r="AFW59" s="76"/>
      <c r="AFX59" s="76"/>
      <c r="AFY59" s="76"/>
      <c r="AFZ59" s="76"/>
      <c r="AGA59" s="76"/>
      <c r="AGB59" s="76"/>
      <c r="AGC59" s="76"/>
      <c r="AGD59" s="76"/>
      <c r="AGE59" s="76"/>
      <c r="AGF59" s="76"/>
      <c r="AGG59" s="76"/>
      <c r="AGH59" s="76"/>
      <c r="AGI59" s="76"/>
      <c r="AGJ59" s="76"/>
      <c r="AGK59" s="76"/>
      <c r="AGL59" s="76"/>
      <c r="AGM59" s="76"/>
      <c r="AGN59" s="76"/>
      <c r="AGO59" s="76"/>
      <c r="AGP59" s="76"/>
      <c r="AGQ59" s="76"/>
      <c r="AGR59" s="76"/>
      <c r="AGS59" s="76"/>
      <c r="AGT59" s="76"/>
      <c r="AGU59" s="76"/>
      <c r="AGV59" s="76"/>
      <c r="AGW59" s="76"/>
      <c r="AGX59" s="76"/>
      <c r="AGY59" s="76"/>
      <c r="AGZ59" s="76"/>
      <c r="AHA59" s="76"/>
      <c r="AHB59" s="76"/>
      <c r="AHC59" s="76"/>
      <c r="AHD59" s="76"/>
      <c r="AHE59" s="76"/>
      <c r="AHF59" s="76"/>
      <c r="AHG59" s="76"/>
      <c r="AHH59" s="76"/>
      <c r="AHI59" s="76"/>
      <c r="AHJ59" s="76"/>
      <c r="AHK59" s="76"/>
      <c r="AHL59" s="76"/>
      <c r="AHM59" s="76"/>
      <c r="AHN59" s="76"/>
      <c r="AHO59" s="76"/>
      <c r="AHP59" s="76"/>
      <c r="AHQ59" s="76"/>
      <c r="AHR59" s="76"/>
      <c r="AHS59" s="76"/>
      <c r="AHT59" s="76"/>
      <c r="AHU59" s="76"/>
      <c r="AHV59" s="76"/>
      <c r="AHW59" s="76"/>
      <c r="AHX59" s="76"/>
      <c r="AHY59" s="76"/>
      <c r="AHZ59" s="76"/>
      <c r="AIA59" s="76"/>
      <c r="AIB59" s="76"/>
      <c r="AIC59" s="76"/>
      <c r="AID59" s="76"/>
      <c r="AIE59" s="76"/>
      <c r="AIF59" s="76"/>
      <c r="AIG59" s="76"/>
      <c r="AIH59" s="76"/>
      <c r="AII59" s="76"/>
      <c r="AIJ59" s="76"/>
      <c r="AIK59" s="76"/>
      <c r="AIL59" s="76"/>
      <c r="AIM59" s="76"/>
      <c r="AIN59" s="76"/>
      <c r="AIO59" s="76"/>
      <c r="AIP59" s="76"/>
      <c r="AIQ59" s="76"/>
      <c r="AIR59" s="76"/>
      <c r="AIS59" s="76"/>
      <c r="AIT59" s="76"/>
      <c r="AIU59" s="76"/>
      <c r="AIV59" s="76"/>
      <c r="AIW59" s="76"/>
      <c r="AIX59" s="76"/>
      <c r="AIY59" s="76"/>
      <c r="AIZ59" s="76"/>
      <c r="AJA59" s="76"/>
      <c r="AJB59" s="76"/>
      <c r="AJC59" s="76"/>
      <c r="AJD59" s="76"/>
      <c r="AJE59" s="76"/>
      <c r="AJF59" s="76"/>
      <c r="AJG59" s="76"/>
      <c r="AJH59" s="76"/>
      <c r="AJI59" s="76"/>
      <c r="AJJ59" s="76"/>
      <c r="AJK59" s="76"/>
      <c r="AJL59" s="76"/>
      <c r="AJM59" s="76"/>
      <c r="AJN59" s="76"/>
      <c r="AJO59" s="76"/>
      <c r="AJP59" s="76"/>
      <c r="AJQ59" s="76"/>
      <c r="AJR59" s="76"/>
      <c r="AJS59" s="76"/>
      <c r="AJT59" s="76"/>
      <c r="AJU59" s="76"/>
      <c r="AJV59" s="76"/>
      <c r="AJW59" s="76"/>
      <c r="AJX59" s="76"/>
      <c r="AJY59" s="76"/>
      <c r="AJZ59" s="76"/>
      <c r="AKA59" s="76"/>
      <c r="AKB59" s="76"/>
      <c r="AKC59" s="76"/>
      <c r="AKD59" s="76"/>
      <c r="AKE59" s="76"/>
      <c r="AKF59" s="76"/>
      <c r="AKG59" s="76"/>
      <c r="AKH59" s="76"/>
      <c r="AKI59" s="76"/>
      <c r="AKJ59" s="76"/>
      <c r="AKK59" s="76"/>
      <c r="AKL59" s="76"/>
      <c r="AKM59" s="76"/>
      <c r="AKN59" s="76"/>
      <c r="AKO59" s="76"/>
      <c r="AKP59" s="76"/>
      <c r="AKQ59" s="76"/>
      <c r="AKR59" s="76"/>
      <c r="AKS59" s="76"/>
      <c r="AKT59" s="76"/>
      <c r="AKU59" s="76"/>
      <c r="AKV59" s="76"/>
      <c r="AKW59" s="76"/>
      <c r="AKX59" s="76"/>
      <c r="AKY59" s="76"/>
      <c r="AKZ59" s="76"/>
      <c r="ALA59" s="76"/>
      <c r="ALB59" s="76"/>
      <c r="ALC59" s="76"/>
      <c r="ALD59" s="76"/>
      <c r="ALE59" s="76"/>
      <c r="ALF59" s="76"/>
      <c r="ALG59" s="76"/>
      <c r="ALH59" s="76"/>
      <c r="ALI59" s="76"/>
      <c r="ALJ59" s="76"/>
      <c r="ALK59" s="76"/>
      <c r="ALL59" s="76"/>
      <c r="ALM59" s="76"/>
      <c r="ALN59" s="76"/>
      <c r="ALO59" s="76"/>
      <c r="ALP59" s="76"/>
      <c r="ALQ59" s="76"/>
      <c r="ALR59" s="76"/>
      <c r="ALS59" s="76"/>
      <c r="ALT59" s="76"/>
      <c r="ALU59" s="76"/>
      <c r="ALV59" s="76"/>
      <c r="ALW59" s="76"/>
      <c r="ALX59" s="76"/>
      <c r="ALY59" s="76"/>
      <c r="ALZ59" s="76"/>
      <c r="AMA59" s="76"/>
      <c r="AMB59" s="76"/>
      <c r="AMC59" s="76"/>
      <c r="AMD59" s="76"/>
      <c r="AME59" s="76"/>
      <c r="AMF59" s="76"/>
      <c r="AMG59" s="76"/>
      <c r="AMH59" s="76"/>
      <c r="AMI59" s="76"/>
      <c r="AMJ59" s="76"/>
    </row>
    <row r="60" spans="1:1024" ht="13.5">
      <c r="A60" s="128"/>
      <c r="B60" s="129">
        <v>4221</v>
      </c>
      <c r="C60" s="130" t="s">
        <v>145</v>
      </c>
      <c r="D60" s="131">
        <v>30000</v>
      </c>
      <c r="E60" s="131">
        <v>0</v>
      </c>
      <c r="F60" s="136">
        <f>E60/D60</f>
        <v>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  <c r="NO60" s="76"/>
      <c r="NP60" s="76"/>
      <c r="NQ60" s="76"/>
      <c r="NR60" s="76"/>
      <c r="NS60" s="76"/>
      <c r="NT60" s="76"/>
      <c r="NU60" s="76"/>
      <c r="NV60" s="76"/>
      <c r="NW60" s="76"/>
      <c r="NX60" s="76"/>
      <c r="NY60" s="76"/>
      <c r="NZ60" s="76"/>
      <c r="OA60" s="76"/>
      <c r="OB60" s="76"/>
      <c r="OC60" s="76"/>
      <c r="OD60" s="76"/>
      <c r="OE60" s="76"/>
      <c r="OF60" s="76"/>
      <c r="OG60" s="76"/>
      <c r="OH60" s="76"/>
      <c r="OI60" s="76"/>
      <c r="OJ60" s="76"/>
      <c r="OK60" s="76"/>
      <c r="OL60" s="76"/>
      <c r="OM60" s="76"/>
      <c r="ON60" s="76"/>
      <c r="OO60" s="76"/>
      <c r="OP60" s="76"/>
      <c r="OQ60" s="76"/>
      <c r="OR60" s="76"/>
      <c r="OS60" s="76"/>
      <c r="OT60" s="76"/>
      <c r="OU60" s="76"/>
      <c r="OV60" s="76"/>
      <c r="OW60" s="76"/>
      <c r="OX60" s="76"/>
      <c r="OY60" s="76"/>
      <c r="OZ60" s="76"/>
      <c r="PA60" s="76"/>
      <c r="PB60" s="76"/>
      <c r="PC60" s="76"/>
      <c r="PD60" s="76"/>
      <c r="PE60" s="76"/>
      <c r="PF60" s="76"/>
      <c r="PG60" s="76"/>
      <c r="PH60" s="76"/>
      <c r="PI60" s="76"/>
      <c r="PJ60" s="76"/>
      <c r="PK60" s="76"/>
      <c r="PL60" s="76"/>
      <c r="PM60" s="76"/>
      <c r="PN60" s="76"/>
      <c r="PO60" s="76"/>
      <c r="PP60" s="76"/>
      <c r="PQ60" s="76"/>
      <c r="PR60" s="76"/>
      <c r="PS60" s="76"/>
      <c r="PT60" s="76"/>
      <c r="PU60" s="76"/>
      <c r="PV60" s="76"/>
      <c r="PW60" s="76"/>
      <c r="PX60" s="76"/>
      <c r="PY60" s="76"/>
      <c r="PZ60" s="76"/>
      <c r="QA60" s="76"/>
      <c r="QB60" s="76"/>
      <c r="QC60" s="76"/>
      <c r="QD60" s="76"/>
      <c r="QE60" s="76"/>
      <c r="QF60" s="76"/>
      <c r="QG60" s="76"/>
      <c r="QH60" s="76"/>
      <c r="QI60" s="76"/>
      <c r="QJ60" s="76"/>
      <c r="QK60" s="76"/>
      <c r="QL60" s="76"/>
      <c r="QM60" s="76"/>
      <c r="QN60" s="76"/>
      <c r="QO60" s="76"/>
      <c r="QP60" s="76"/>
      <c r="QQ60" s="76"/>
      <c r="QR60" s="76"/>
      <c r="QS60" s="76"/>
      <c r="QT60" s="76"/>
      <c r="QU60" s="76"/>
      <c r="QV60" s="76"/>
      <c r="QW60" s="76"/>
      <c r="QX60" s="76"/>
      <c r="QY60" s="76"/>
      <c r="QZ60" s="76"/>
      <c r="RA60" s="76"/>
      <c r="RB60" s="76"/>
      <c r="RC60" s="76"/>
      <c r="RD60" s="76"/>
      <c r="RE60" s="76"/>
      <c r="RF60" s="76"/>
      <c r="RG60" s="76"/>
      <c r="RH60" s="76"/>
      <c r="RI60" s="76"/>
      <c r="RJ60" s="76"/>
      <c r="RK60" s="76"/>
      <c r="RL60" s="76"/>
      <c r="RM60" s="76"/>
      <c r="RN60" s="76"/>
      <c r="RO60" s="76"/>
      <c r="RP60" s="76"/>
      <c r="RQ60" s="76"/>
      <c r="RR60" s="76"/>
      <c r="RS60" s="76"/>
      <c r="RT60" s="76"/>
      <c r="RU60" s="76"/>
      <c r="RV60" s="76"/>
      <c r="RW60" s="76"/>
      <c r="RX60" s="76"/>
      <c r="RY60" s="76"/>
      <c r="RZ60" s="76"/>
      <c r="SA60" s="76"/>
      <c r="SB60" s="76"/>
      <c r="SC60" s="76"/>
      <c r="SD60" s="76"/>
      <c r="SE60" s="76"/>
      <c r="SF60" s="76"/>
      <c r="SG60" s="76"/>
      <c r="SH60" s="76"/>
      <c r="SI60" s="76"/>
      <c r="SJ60" s="76"/>
      <c r="SK60" s="76"/>
      <c r="SL60" s="76"/>
      <c r="SM60" s="76"/>
      <c r="SN60" s="76"/>
      <c r="SO60" s="76"/>
      <c r="SP60" s="76"/>
      <c r="SQ60" s="76"/>
      <c r="SR60" s="76"/>
      <c r="SS60" s="76"/>
      <c r="ST60" s="76"/>
      <c r="SU60" s="76"/>
      <c r="SV60" s="76"/>
      <c r="SW60" s="76"/>
      <c r="SX60" s="76"/>
      <c r="SY60" s="76"/>
      <c r="SZ60" s="76"/>
      <c r="TA60" s="76"/>
      <c r="TB60" s="76"/>
      <c r="TC60" s="76"/>
      <c r="TD60" s="76"/>
      <c r="TE60" s="76"/>
      <c r="TF60" s="76"/>
      <c r="TG60" s="76"/>
      <c r="TH60" s="76"/>
      <c r="TI60" s="76"/>
      <c r="TJ60" s="76"/>
      <c r="TK60" s="76"/>
      <c r="TL60" s="76"/>
      <c r="TM60" s="76"/>
      <c r="TN60" s="76"/>
      <c r="TO60" s="76"/>
      <c r="TP60" s="76"/>
      <c r="TQ60" s="76"/>
      <c r="TR60" s="76"/>
      <c r="TS60" s="76"/>
      <c r="TT60" s="76"/>
      <c r="TU60" s="76"/>
      <c r="TV60" s="76"/>
      <c r="TW60" s="76"/>
      <c r="TX60" s="76"/>
      <c r="TY60" s="76"/>
      <c r="TZ60" s="76"/>
      <c r="UA60" s="76"/>
      <c r="UB60" s="76"/>
      <c r="UC60" s="76"/>
      <c r="UD60" s="76"/>
      <c r="UE60" s="76"/>
      <c r="UF60" s="76"/>
      <c r="UG60" s="76"/>
      <c r="UH60" s="76"/>
      <c r="UI60" s="76"/>
      <c r="UJ60" s="76"/>
      <c r="UK60" s="76"/>
      <c r="UL60" s="76"/>
      <c r="UM60" s="76"/>
      <c r="UN60" s="76"/>
      <c r="UO60" s="76"/>
      <c r="UP60" s="76"/>
      <c r="UQ60" s="76"/>
      <c r="UR60" s="76"/>
      <c r="US60" s="76"/>
      <c r="UT60" s="76"/>
      <c r="UU60" s="76"/>
      <c r="UV60" s="76"/>
      <c r="UW60" s="76"/>
      <c r="UX60" s="76"/>
      <c r="UY60" s="76"/>
      <c r="UZ60" s="76"/>
      <c r="VA60" s="76"/>
      <c r="VB60" s="76"/>
      <c r="VC60" s="76"/>
      <c r="VD60" s="76"/>
      <c r="VE60" s="76"/>
      <c r="VF60" s="76"/>
      <c r="VG60" s="76"/>
      <c r="VH60" s="76"/>
      <c r="VI60" s="76"/>
      <c r="VJ60" s="76"/>
      <c r="VK60" s="76"/>
      <c r="VL60" s="76"/>
      <c r="VM60" s="76"/>
      <c r="VN60" s="76"/>
      <c r="VO60" s="76"/>
      <c r="VP60" s="76"/>
      <c r="VQ60" s="76"/>
      <c r="VR60" s="76"/>
      <c r="VS60" s="76"/>
      <c r="VT60" s="76"/>
      <c r="VU60" s="76"/>
      <c r="VV60" s="76"/>
      <c r="VW60" s="76"/>
      <c r="VX60" s="76"/>
      <c r="VY60" s="76"/>
      <c r="VZ60" s="76"/>
      <c r="WA60" s="76"/>
      <c r="WB60" s="76"/>
      <c r="WC60" s="76"/>
      <c r="WD60" s="76"/>
      <c r="WE60" s="76"/>
      <c r="WF60" s="76"/>
      <c r="WG60" s="76"/>
      <c r="WH60" s="76"/>
      <c r="WI60" s="76"/>
      <c r="WJ60" s="76"/>
      <c r="WK60" s="76"/>
      <c r="WL60" s="76"/>
      <c r="WM60" s="76"/>
      <c r="WN60" s="76"/>
      <c r="WO60" s="76"/>
      <c r="WP60" s="76"/>
      <c r="WQ60" s="76"/>
      <c r="WR60" s="76"/>
      <c r="WS60" s="76"/>
      <c r="WT60" s="76"/>
      <c r="WU60" s="76"/>
      <c r="WV60" s="76"/>
      <c r="WW60" s="76"/>
      <c r="WX60" s="76"/>
      <c r="WY60" s="76"/>
      <c r="WZ60" s="76"/>
      <c r="XA60" s="76"/>
      <c r="XB60" s="76"/>
      <c r="XC60" s="76"/>
      <c r="XD60" s="76"/>
      <c r="XE60" s="76"/>
      <c r="XF60" s="76"/>
      <c r="XG60" s="76"/>
      <c r="XH60" s="76"/>
      <c r="XI60" s="76"/>
      <c r="XJ60" s="76"/>
      <c r="XK60" s="76"/>
      <c r="XL60" s="76"/>
      <c r="XM60" s="76"/>
      <c r="XN60" s="76"/>
      <c r="XO60" s="76"/>
      <c r="XP60" s="76"/>
      <c r="XQ60" s="76"/>
      <c r="XR60" s="76"/>
      <c r="XS60" s="76"/>
      <c r="XT60" s="76"/>
      <c r="XU60" s="76"/>
      <c r="XV60" s="76"/>
      <c r="XW60" s="76"/>
      <c r="XX60" s="76"/>
      <c r="XY60" s="76"/>
      <c r="XZ60" s="76"/>
      <c r="YA60" s="76"/>
      <c r="YB60" s="76"/>
      <c r="YC60" s="76"/>
      <c r="YD60" s="76"/>
      <c r="YE60" s="76"/>
      <c r="YF60" s="76"/>
      <c r="YG60" s="76"/>
      <c r="YH60" s="76"/>
      <c r="YI60" s="76"/>
      <c r="YJ60" s="76"/>
      <c r="YK60" s="76"/>
      <c r="YL60" s="76"/>
      <c r="YM60" s="76"/>
      <c r="YN60" s="76"/>
      <c r="YO60" s="76"/>
      <c r="YP60" s="76"/>
      <c r="YQ60" s="76"/>
      <c r="YR60" s="76"/>
      <c r="YS60" s="76"/>
      <c r="YT60" s="76"/>
      <c r="YU60" s="76"/>
      <c r="YV60" s="76"/>
      <c r="YW60" s="76"/>
      <c r="YX60" s="76"/>
      <c r="YY60" s="76"/>
      <c r="YZ60" s="76"/>
      <c r="ZA60" s="76"/>
      <c r="ZB60" s="76"/>
      <c r="ZC60" s="76"/>
      <c r="ZD60" s="76"/>
      <c r="ZE60" s="76"/>
      <c r="ZF60" s="76"/>
      <c r="ZG60" s="76"/>
      <c r="ZH60" s="76"/>
      <c r="ZI60" s="76"/>
      <c r="ZJ60" s="76"/>
      <c r="ZK60" s="76"/>
      <c r="ZL60" s="76"/>
      <c r="ZM60" s="76"/>
      <c r="ZN60" s="76"/>
      <c r="ZO60" s="76"/>
      <c r="ZP60" s="76"/>
      <c r="ZQ60" s="76"/>
      <c r="ZR60" s="76"/>
      <c r="ZS60" s="76"/>
      <c r="ZT60" s="76"/>
      <c r="ZU60" s="76"/>
      <c r="ZV60" s="76"/>
      <c r="ZW60" s="76"/>
      <c r="ZX60" s="76"/>
      <c r="ZY60" s="76"/>
      <c r="ZZ60" s="76"/>
      <c r="AAA60" s="76"/>
      <c r="AAB60" s="76"/>
      <c r="AAC60" s="76"/>
      <c r="AAD60" s="76"/>
      <c r="AAE60" s="76"/>
      <c r="AAF60" s="76"/>
      <c r="AAG60" s="76"/>
      <c r="AAH60" s="76"/>
      <c r="AAI60" s="76"/>
      <c r="AAJ60" s="76"/>
      <c r="AAK60" s="76"/>
      <c r="AAL60" s="76"/>
      <c r="AAM60" s="76"/>
      <c r="AAN60" s="76"/>
      <c r="AAO60" s="76"/>
      <c r="AAP60" s="76"/>
      <c r="AAQ60" s="76"/>
      <c r="AAR60" s="76"/>
      <c r="AAS60" s="76"/>
      <c r="AAT60" s="76"/>
      <c r="AAU60" s="76"/>
      <c r="AAV60" s="76"/>
      <c r="AAW60" s="76"/>
      <c r="AAX60" s="76"/>
      <c r="AAY60" s="76"/>
      <c r="AAZ60" s="76"/>
      <c r="ABA60" s="76"/>
      <c r="ABB60" s="76"/>
      <c r="ABC60" s="76"/>
      <c r="ABD60" s="76"/>
      <c r="ABE60" s="76"/>
      <c r="ABF60" s="76"/>
      <c r="ABG60" s="76"/>
      <c r="ABH60" s="76"/>
      <c r="ABI60" s="76"/>
      <c r="ABJ60" s="76"/>
      <c r="ABK60" s="76"/>
      <c r="ABL60" s="76"/>
      <c r="ABM60" s="76"/>
      <c r="ABN60" s="76"/>
      <c r="ABO60" s="76"/>
      <c r="ABP60" s="76"/>
      <c r="ABQ60" s="76"/>
      <c r="ABR60" s="76"/>
      <c r="ABS60" s="76"/>
      <c r="ABT60" s="76"/>
      <c r="ABU60" s="76"/>
      <c r="ABV60" s="76"/>
      <c r="ABW60" s="76"/>
      <c r="ABX60" s="76"/>
      <c r="ABY60" s="76"/>
      <c r="ABZ60" s="76"/>
      <c r="ACA60" s="76"/>
      <c r="ACB60" s="76"/>
      <c r="ACC60" s="76"/>
      <c r="ACD60" s="76"/>
      <c r="ACE60" s="76"/>
      <c r="ACF60" s="76"/>
      <c r="ACG60" s="76"/>
      <c r="ACH60" s="76"/>
      <c r="ACI60" s="76"/>
      <c r="ACJ60" s="76"/>
      <c r="ACK60" s="76"/>
      <c r="ACL60" s="76"/>
      <c r="ACM60" s="76"/>
      <c r="ACN60" s="76"/>
      <c r="ACO60" s="76"/>
      <c r="ACP60" s="76"/>
      <c r="ACQ60" s="76"/>
      <c r="ACR60" s="76"/>
      <c r="ACS60" s="76"/>
      <c r="ACT60" s="76"/>
      <c r="ACU60" s="76"/>
      <c r="ACV60" s="76"/>
      <c r="ACW60" s="76"/>
      <c r="ACX60" s="76"/>
      <c r="ACY60" s="76"/>
      <c r="ACZ60" s="76"/>
      <c r="ADA60" s="76"/>
      <c r="ADB60" s="76"/>
      <c r="ADC60" s="76"/>
      <c r="ADD60" s="76"/>
      <c r="ADE60" s="76"/>
      <c r="ADF60" s="76"/>
      <c r="ADG60" s="76"/>
      <c r="ADH60" s="76"/>
      <c r="ADI60" s="76"/>
      <c r="ADJ60" s="76"/>
      <c r="ADK60" s="76"/>
      <c r="ADL60" s="76"/>
      <c r="ADM60" s="76"/>
      <c r="ADN60" s="76"/>
      <c r="ADO60" s="76"/>
      <c r="ADP60" s="76"/>
      <c r="ADQ60" s="76"/>
      <c r="ADR60" s="76"/>
      <c r="ADS60" s="76"/>
      <c r="ADT60" s="76"/>
      <c r="ADU60" s="76"/>
      <c r="ADV60" s="76"/>
      <c r="ADW60" s="76"/>
      <c r="ADX60" s="76"/>
      <c r="ADY60" s="76"/>
      <c r="ADZ60" s="76"/>
      <c r="AEA60" s="76"/>
      <c r="AEB60" s="76"/>
      <c r="AEC60" s="76"/>
      <c r="AED60" s="76"/>
      <c r="AEE60" s="76"/>
      <c r="AEF60" s="76"/>
      <c r="AEG60" s="76"/>
      <c r="AEH60" s="76"/>
      <c r="AEI60" s="76"/>
      <c r="AEJ60" s="76"/>
      <c r="AEK60" s="76"/>
      <c r="AEL60" s="76"/>
      <c r="AEM60" s="76"/>
      <c r="AEN60" s="76"/>
      <c r="AEO60" s="76"/>
      <c r="AEP60" s="76"/>
      <c r="AEQ60" s="76"/>
      <c r="AER60" s="76"/>
      <c r="AES60" s="76"/>
      <c r="AET60" s="76"/>
      <c r="AEU60" s="76"/>
      <c r="AEV60" s="76"/>
      <c r="AEW60" s="76"/>
      <c r="AEX60" s="76"/>
      <c r="AEY60" s="76"/>
      <c r="AEZ60" s="76"/>
      <c r="AFA60" s="76"/>
      <c r="AFB60" s="76"/>
      <c r="AFC60" s="76"/>
      <c r="AFD60" s="76"/>
      <c r="AFE60" s="76"/>
      <c r="AFF60" s="76"/>
      <c r="AFG60" s="76"/>
      <c r="AFH60" s="76"/>
      <c r="AFI60" s="76"/>
      <c r="AFJ60" s="76"/>
      <c r="AFK60" s="76"/>
      <c r="AFL60" s="76"/>
      <c r="AFM60" s="76"/>
      <c r="AFN60" s="76"/>
      <c r="AFO60" s="76"/>
      <c r="AFP60" s="76"/>
      <c r="AFQ60" s="76"/>
      <c r="AFR60" s="76"/>
      <c r="AFS60" s="76"/>
      <c r="AFT60" s="76"/>
      <c r="AFU60" s="76"/>
      <c r="AFV60" s="76"/>
      <c r="AFW60" s="76"/>
      <c r="AFX60" s="76"/>
      <c r="AFY60" s="76"/>
      <c r="AFZ60" s="76"/>
      <c r="AGA60" s="76"/>
      <c r="AGB60" s="76"/>
      <c r="AGC60" s="76"/>
      <c r="AGD60" s="76"/>
      <c r="AGE60" s="76"/>
      <c r="AGF60" s="76"/>
      <c r="AGG60" s="76"/>
      <c r="AGH60" s="76"/>
      <c r="AGI60" s="76"/>
      <c r="AGJ60" s="76"/>
      <c r="AGK60" s="76"/>
      <c r="AGL60" s="76"/>
      <c r="AGM60" s="76"/>
      <c r="AGN60" s="76"/>
      <c r="AGO60" s="76"/>
      <c r="AGP60" s="76"/>
      <c r="AGQ60" s="76"/>
      <c r="AGR60" s="76"/>
      <c r="AGS60" s="76"/>
      <c r="AGT60" s="76"/>
      <c r="AGU60" s="76"/>
      <c r="AGV60" s="76"/>
      <c r="AGW60" s="76"/>
      <c r="AGX60" s="76"/>
      <c r="AGY60" s="76"/>
      <c r="AGZ60" s="76"/>
      <c r="AHA60" s="76"/>
      <c r="AHB60" s="76"/>
      <c r="AHC60" s="76"/>
      <c r="AHD60" s="76"/>
      <c r="AHE60" s="76"/>
      <c r="AHF60" s="76"/>
      <c r="AHG60" s="76"/>
      <c r="AHH60" s="76"/>
      <c r="AHI60" s="76"/>
      <c r="AHJ60" s="76"/>
      <c r="AHK60" s="76"/>
      <c r="AHL60" s="76"/>
      <c r="AHM60" s="76"/>
      <c r="AHN60" s="76"/>
      <c r="AHO60" s="76"/>
      <c r="AHP60" s="76"/>
      <c r="AHQ60" s="76"/>
      <c r="AHR60" s="76"/>
      <c r="AHS60" s="76"/>
      <c r="AHT60" s="76"/>
      <c r="AHU60" s="76"/>
      <c r="AHV60" s="76"/>
      <c r="AHW60" s="76"/>
      <c r="AHX60" s="76"/>
      <c r="AHY60" s="76"/>
      <c r="AHZ60" s="76"/>
      <c r="AIA60" s="76"/>
      <c r="AIB60" s="76"/>
      <c r="AIC60" s="76"/>
      <c r="AID60" s="76"/>
      <c r="AIE60" s="76"/>
      <c r="AIF60" s="76"/>
      <c r="AIG60" s="76"/>
      <c r="AIH60" s="76"/>
      <c r="AII60" s="76"/>
      <c r="AIJ60" s="76"/>
      <c r="AIK60" s="76"/>
      <c r="AIL60" s="76"/>
      <c r="AIM60" s="76"/>
      <c r="AIN60" s="76"/>
      <c r="AIO60" s="76"/>
      <c r="AIP60" s="76"/>
      <c r="AIQ60" s="76"/>
      <c r="AIR60" s="76"/>
      <c r="AIS60" s="76"/>
      <c r="AIT60" s="76"/>
      <c r="AIU60" s="76"/>
      <c r="AIV60" s="76"/>
      <c r="AIW60" s="76"/>
      <c r="AIX60" s="76"/>
      <c r="AIY60" s="76"/>
      <c r="AIZ60" s="76"/>
      <c r="AJA60" s="76"/>
      <c r="AJB60" s="76"/>
      <c r="AJC60" s="76"/>
      <c r="AJD60" s="76"/>
      <c r="AJE60" s="76"/>
      <c r="AJF60" s="76"/>
      <c r="AJG60" s="76"/>
      <c r="AJH60" s="76"/>
      <c r="AJI60" s="76"/>
      <c r="AJJ60" s="76"/>
      <c r="AJK60" s="76"/>
      <c r="AJL60" s="76"/>
      <c r="AJM60" s="76"/>
      <c r="AJN60" s="76"/>
      <c r="AJO60" s="76"/>
      <c r="AJP60" s="76"/>
      <c r="AJQ60" s="76"/>
      <c r="AJR60" s="76"/>
      <c r="AJS60" s="76"/>
      <c r="AJT60" s="76"/>
      <c r="AJU60" s="76"/>
      <c r="AJV60" s="76"/>
      <c r="AJW60" s="76"/>
      <c r="AJX60" s="76"/>
      <c r="AJY60" s="76"/>
      <c r="AJZ60" s="76"/>
      <c r="AKA60" s="76"/>
      <c r="AKB60" s="76"/>
      <c r="AKC60" s="76"/>
      <c r="AKD60" s="76"/>
      <c r="AKE60" s="76"/>
      <c r="AKF60" s="76"/>
      <c r="AKG60" s="76"/>
      <c r="AKH60" s="76"/>
      <c r="AKI60" s="76"/>
      <c r="AKJ60" s="76"/>
      <c r="AKK60" s="76"/>
      <c r="AKL60" s="76"/>
      <c r="AKM60" s="76"/>
      <c r="AKN60" s="76"/>
      <c r="AKO60" s="76"/>
      <c r="AKP60" s="76"/>
      <c r="AKQ60" s="76"/>
      <c r="AKR60" s="76"/>
      <c r="AKS60" s="76"/>
      <c r="AKT60" s="76"/>
      <c r="AKU60" s="76"/>
      <c r="AKV60" s="76"/>
      <c r="AKW60" s="76"/>
      <c r="AKX60" s="76"/>
      <c r="AKY60" s="76"/>
      <c r="AKZ60" s="76"/>
      <c r="ALA60" s="76"/>
      <c r="ALB60" s="76"/>
      <c r="ALC60" s="76"/>
      <c r="ALD60" s="76"/>
      <c r="ALE60" s="76"/>
      <c r="ALF60" s="76"/>
      <c r="ALG60" s="76"/>
      <c r="ALH60" s="76"/>
      <c r="ALI60" s="76"/>
      <c r="ALJ60" s="76"/>
      <c r="ALK60" s="76"/>
      <c r="ALL60" s="76"/>
      <c r="ALM60" s="76"/>
      <c r="ALN60" s="76"/>
      <c r="ALO60" s="76"/>
      <c r="ALP60" s="76"/>
      <c r="ALQ60" s="76"/>
      <c r="ALR60" s="76"/>
      <c r="ALS60" s="76"/>
      <c r="ALT60" s="76"/>
      <c r="ALU60" s="76"/>
      <c r="ALV60" s="76"/>
      <c r="ALW60" s="76"/>
      <c r="ALX60" s="76"/>
      <c r="ALY60" s="76"/>
      <c r="ALZ60" s="76"/>
      <c r="AMA60" s="76"/>
      <c r="AMB60" s="76"/>
      <c r="AMC60" s="76"/>
      <c r="AMD60" s="76"/>
      <c r="AME60" s="76"/>
      <c r="AMF60" s="76"/>
      <c r="AMG60" s="76"/>
      <c r="AMH60" s="76"/>
      <c r="AMI60" s="76"/>
      <c r="AMJ60" s="76"/>
    </row>
    <row r="61" spans="1:1024" ht="13.5">
      <c r="A61" s="128"/>
      <c r="B61" s="129">
        <v>4222</v>
      </c>
      <c r="C61" s="130" t="s">
        <v>148</v>
      </c>
      <c r="D61" s="131">
        <v>30000</v>
      </c>
      <c r="E61" s="131">
        <v>0</v>
      </c>
      <c r="F61" s="136">
        <f t="shared" ref="F61:F64" si="3">E61/D61</f>
        <v>0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  <c r="NO61" s="76"/>
      <c r="NP61" s="76"/>
      <c r="NQ61" s="76"/>
      <c r="NR61" s="76"/>
      <c r="NS61" s="76"/>
      <c r="NT61" s="76"/>
      <c r="NU61" s="76"/>
      <c r="NV61" s="76"/>
      <c r="NW61" s="76"/>
      <c r="NX61" s="76"/>
      <c r="NY61" s="76"/>
      <c r="NZ61" s="76"/>
      <c r="OA61" s="76"/>
      <c r="OB61" s="76"/>
      <c r="OC61" s="76"/>
      <c r="OD61" s="76"/>
      <c r="OE61" s="76"/>
      <c r="OF61" s="76"/>
      <c r="OG61" s="76"/>
      <c r="OH61" s="76"/>
      <c r="OI61" s="76"/>
      <c r="OJ61" s="76"/>
      <c r="OK61" s="76"/>
      <c r="OL61" s="76"/>
      <c r="OM61" s="76"/>
      <c r="ON61" s="76"/>
      <c r="OO61" s="76"/>
      <c r="OP61" s="76"/>
      <c r="OQ61" s="76"/>
      <c r="OR61" s="76"/>
      <c r="OS61" s="76"/>
      <c r="OT61" s="76"/>
      <c r="OU61" s="76"/>
      <c r="OV61" s="76"/>
      <c r="OW61" s="76"/>
      <c r="OX61" s="76"/>
      <c r="OY61" s="76"/>
      <c r="OZ61" s="76"/>
      <c r="PA61" s="76"/>
      <c r="PB61" s="76"/>
      <c r="PC61" s="76"/>
      <c r="PD61" s="76"/>
      <c r="PE61" s="76"/>
      <c r="PF61" s="76"/>
      <c r="PG61" s="76"/>
      <c r="PH61" s="76"/>
      <c r="PI61" s="76"/>
      <c r="PJ61" s="76"/>
      <c r="PK61" s="76"/>
      <c r="PL61" s="76"/>
      <c r="PM61" s="76"/>
      <c r="PN61" s="76"/>
      <c r="PO61" s="76"/>
      <c r="PP61" s="76"/>
      <c r="PQ61" s="76"/>
      <c r="PR61" s="76"/>
      <c r="PS61" s="76"/>
      <c r="PT61" s="76"/>
      <c r="PU61" s="76"/>
      <c r="PV61" s="76"/>
      <c r="PW61" s="76"/>
      <c r="PX61" s="76"/>
      <c r="PY61" s="76"/>
      <c r="PZ61" s="76"/>
      <c r="QA61" s="76"/>
      <c r="QB61" s="76"/>
      <c r="QC61" s="76"/>
      <c r="QD61" s="76"/>
      <c r="QE61" s="76"/>
      <c r="QF61" s="76"/>
      <c r="QG61" s="76"/>
      <c r="QH61" s="76"/>
      <c r="QI61" s="76"/>
      <c r="QJ61" s="76"/>
      <c r="QK61" s="76"/>
      <c r="QL61" s="76"/>
      <c r="QM61" s="76"/>
      <c r="QN61" s="76"/>
      <c r="QO61" s="76"/>
      <c r="QP61" s="76"/>
      <c r="QQ61" s="76"/>
      <c r="QR61" s="76"/>
      <c r="QS61" s="76"/>
      <c r="QT61" s="76"/>
      <c r="QU61" s="76"/>
      <c r="QV61" s="76"/>
      <c r="QW61" s="76"/>
      <c r="QX61" s="76"/>
      <c r="QY61" s="76"/>
      <c r="QZ61" s="76"/>
      <c r="RA61" s="76"/>
      <c r="RB61" s="76"/>
      <c r="RC61" s="76"/>
      <c r="RD61" s="76"/>
      <c r="RE61" s="76"/>
      <c r="RF61" s="76"/>
      <c r="RG61" s="76"/>
      <c r="RH61" s="76"/>
      <c r="RI61" s="76"/>
      <c r="RJ61" s="76"/>
      <c r="RK61" s="76"/>
      <c r="RL61" s="76"/>
      <c r="RM61" s="76"/>
      <c r="RN61" s="76"/>
      <c r="RO61" s="76"/>
      <c r="RP61" s="76"/>
      <c r="RQ61" s="76"/>
      <c r="RR61" s="76"/>
      <c r="RS61" s="76"/>
      <c r="RT61" s="76"/>
      <c r="RU61" s="76"/>
      <c r="RV61" s="76"/>
      <c r="RW61" s="76"/>
      <c r="RX61" s="76"/>
      <c r="RY61" s="76"/>
      <c r="RZ61" s="76"/>
      <c r="SA61" s="76"/>
      <c r="SB61" s="76"/>
      <c r="SC61" s="76"/>
      <c r="SD61" s="76"/>
      <c r="SE61" s="76"/>
      <c r="SF61" s="76"/>
      <c r="SG61" s="76"/>
      <c r="SH61" s="76"/>
      <c r="SI61" s="76"/>
      <c r="SJ61" s="76"/>
      <c r="SK61" s="76"/>
      <c r="SL61" s="76"/>
      <c r="SM61" s="76"/>
      <c r="SN61" s="76"/>
      <c r="SO61" s="76"/>
      <c r="SP61" s="76"/>
      <c r="SQ61" s="76"/>
      <c r="SR61" s="76"/>
      <c r="SS61" s="76"/>
      <c r="ST61" s="76"/>
      <c r="SU61" s="76"/>
      <c r="SV61" s="76"/>
      <c r="SW61" s="76"/>
      <c r="SX61" s="76"/>
      <c r="SY61" s="76"/>
      <c r="SZ61" s="76"/>
      <c r="TA61" s="76"/>
      <c r="TB61" s="76"/>
      <c r="TC61" s="76"/>
      <c r="TD61" s="76"/>
      <c r="TE61" s="76"/>
      <c r="TF61" s="76"/>
      <c r="TG61" s="76"/>
      <c r="TH61" s="76"/>
      <c r="TI61" s="76"/>
      <c r="TJ61" s="76"/>
      <c r="TK61" s="76"/>
      <c r="TL61" s="76"/>
      <c r="TM61" s="76"/>
      <c r="TN61" s="76"/>
      <c r="TO61" s="76"/>
      <c r="TP61" s="76"/>
      <c r="TQ61" s="76"/>
      <c r="TR61" s="76"/>
      <c r="TS61" s="76"/>
      <c r="TT61" s="76"/>
      <c r="TU61" s="76"/>
      <c r="TV61" s="76"/>
      <c r="TW61" s="76"/>
      <c r="TX61" s="76"/>
      <c r="TY61" s="76"/>
      <c r="TZ61" s="76"/>
      <c r="UA61" s="76"/>
      <c r="UB61" s="76"/>
      <c r="UC61" s="76"/>
      <c r="UD61" s="76"/>
      <c r="UE61" s="76"/>
      <c r="UF61" s="76"/>
      <c r="UG61" s="76"/>
      <c r="UH61" s="76"/>
      <c r="UI61" s="76"/>
      <c r="UJ61" s="76"/>
      <c r="UK61" s="76"/>
      <c r="UL61" s="76"/>
      <c r="UM61" s="76"/>
      <c r="UN61" s="76"/>
      <c r="UO61" s="76"/>
      <c r="UP61" s="76"/>
      <c r="UQ61" s="76"/>
      <c r="UR61" s="76"/>
      <c r="US61" s="76"/>
      <c r="UT61" s="76"/>
      <c r="UU61" s="76"/>
      <c r="UV61" s="76"/>
      <c r="UW61" s="76"/>
      <c r="UX61" s="76"/>
      <c r="UY61" s="76"/>
      <c r="UZ61" s="76"/>
      <c r="VA61" s="76"/>
      <c r="VB61" s="76"/>
      <c r="VC61" s="76"/>
      <c r="VD61" s="76"/>
      <c r="VE61" s="76"/>
      <c r="VF61" s="76"/>
      <c r="VG61" s="76"/>
      <c r="VH61" s="76"/>
      <c r="VI61" s="76"/>
      <c r="VJ61" s="76"/>
      <c r="VK61" s="76"/>
      <c r="VL61" s="76"/>
      <c r="VM61" s="76"/>
      <c r="VN61" s="76"/>
      <c r="VO61" s="76"/>
      <c r="VP61" s="76"/>
      <c r="VQ61" s="76"/>
      <c r="VR61" s="76"/>
      <c r="VS61" s="76"/>
      <c r="VT61" s="76"/>
      <c r="VU61" s="76"/>
      <c r="VV61" s="76"/>
      <c r="VW61" s="76"/>
      <c r="VX61" s="76"/>
      <c r="VY61" s="76"/>
      <c r="VZ61" s="76"/>
      <c r="WA61" s="76"/>
      <c r="WB61" s="76"/>
      <c r="WC61" s="76"/>
      <c r="WD61" s="76"/>
      <c r="WE61" s="76"/>
      <c r="WF61" s="76"/>
      <c r="WG61" s="76"/>
      <c r="WH61" s="76"/>
      <c r="WI61" s="76"/>
      <c r="WJ61" s="76"/>
      <c r="WK61" s="76"/>
      <c r="WL61" s="76"/>
      <c r="WM61" s="76"/>
      <c r="WN61" s="76"/>
      <c r="WO61" s="76"/>
      <c r="WP61" s="76"/>
      <c r="WQ61" s="76"/>
      <c r="WR61" s="76"/>
      <c r="WS61" s="76"/>
      <c r="WT61" s="76"/>
      <c r="WU61" s="76"/>
      <c r="WV61" s="76"/>
      <c r="WW61" s="76"/>
      <c r="WX61" s="76"/>
      <c r="WY61" s="76"/>
      <c r="WZ61" s="76"/>
      <c r="XA61" s="76"/>
      <c r="XB61" s="76"/>
      <c r="XC61" s="76"/>
      <c r="XD61" s="76"/>
      <c r="XE61" s="76"/>
      <c r="XF61" s="76"/>
      <c r="XG61" s="76"/>
      <c r="XH61" s="76"/>
      <c r="XI61" s="76"/>
      <c r="XJ61" s="76"/>
      <c r="XK61" s="76"/>
      <c r="XL61" s="76"/>
      <c r="XM61" s="76"/>
      <c r="XN61" s="76"/>
      <c r="XO61" s="76"/>
      <c r="XP61" s="76"/>
      <c r="XQ61" s="76"/>
      <c r="XR61" s="76"/>
      <c r="XS61" s="76"/>
      <c r="XT61" s="76"/>
      <c r="XU61" s="76"/>
      <c r="XV61" s="76"/>
      <c r="XW61" s="76"/>
      <c r="XX61" s="76"/>
      <c r="XY61" s="76"/>
      <c r="XZ61" s="76"/>
      <c r="YA61" s="76"/>
      <c r="YB61" s="76"/>
      <c r="YC61" s="76"/>
      <c r="YD61" s="76"/>
      <c r="YE61" s="76"/>
      <c r="YF61" s="76"/>
      <c r="YG61" s="76"/>
      <c r="YH61" s="76"/>
      <c r="YI61" s="76"/>
      <c r="YJ61" s="76"/>
      <c r="YK61" s="76"/>
      <c r="YL61" s="76"/>
      <c r="YM61" s="76"/>
      <c r="YN61" s="76"/>
      <c r="YO61" s="76"/>
      <c r="YP61" s="76"/>
      <c r="YQ61" s="76"/>
      <c r="YR61" s="76"/>
      <c r="YS61" s="76"/>
      <c r="YT61" s="76"/>
      <c r="YU61" s="76"/>
      <c r="YV61" s="76"/>
      <c r="YW61" s="76"/>
      <c r="YX61" s="76"/>
      <c r="YY61" s="76"/>
      <c r="YZ61" s="76"/>
      <c r="ZA61" s="76"/>
      <c r="ZB61" s="76"/>
      <c r="ZC61" s="76"/>
      <c r="ZD61" s="76"/>
      <c r="ZE61" s="76"/>
      <c r="ZF61" s="76"/>
      <c r="ZG61" s="76"/>
      <c r="ZH61" s="76"/>
      <c r="ZI61" s="76"/>
      <c r="ZJ61" s="76"/>
      <c r="ZK61" s="76"/>
      <c r="ZL61" s="76"/>
      <c r="ZM61" s="76"/>
      <c r="ZN61" s="76"/>
      <c r="ZO61" s="76"/>
      <c r="ZP61" s="76"/>
      <c r="ZQ61" s="76"/>
      <c r="ZR61" s="76"/>
      <c r="ZS61" s="76"/>
      <c r="ZT61" s="76"/>
      <c r="ZU61" s="76"/>
      <c r="ZV61" s="76"/>
      <c r="ZW61" s="76"/>
      <c r="ZX61" s="76"/>
      <c r="ZY61" s="76"/>
      <c r="ZZ61" s="76"/>
      <c r="AAA61" s="76"/>
      <c r="AAB61" s="76"/>
      <c r="AAC61" s="76"/>
      <c r="AAD61" s="76"/>
      <c r="AAE61" s="76"/>
      <c r="AAF61" s="76"/>
      <c r="AAG61" s="76"/>
      <c r="AAH61" s="76"/>
      <c r="AAI61" s="76"/>
      <c r="AAJ61" s="76"/>
      <c r="AAK61" s="76"/>
      <c r="AAL61" s="76"/>
      <c r="AAM61" s="76"/>
      <c r="AAN61" s="76"/>
      <c r="AAO61" s="76"/>
      <c r="AAP61" s="76"/>
      <c r="AAQ61" s="76"/>
      <c r="AAR61" s="76"/>
      <c r="AAS61" s="76"/>
      <c r="AAT61" s="76"/>
      <c r="AAU61" s="76"/>
      <c r="AAV61" s="76"/>
      <c r="AAW61" s="76"/>
      <c r="AAX61" s="76"/>
      <c r="AAY61" s="76"/>
      <c r="AAZ61" s="76"/>
      <c r="ABA61" s="76"/>
      <c r="ABB61" s="76"/>
      <c r="ABC61" s="76"/>
      <c r="ABD61" s="76"/>
      <c r="ABE61" s="76"/>
      <c r="ABF61" s="76"/>
      <c r="ABG61" s="76"/>
      <c r="ABH61" s="76"/>
      <c r="ABI61" s="76"/>
      <c r="ABJ61" s="76"/>
      <c r="ABK61" s="76"/>
      <c r="ABL61" s="76"/>
      <c r="ABM61" s="76"/>
      <c r="ABN61" s="76"/>
      <c r="ABO61" s="76"/>
      <c r="ABP61" s="76"/>
      <c r="ABQ61" s="76"/>
      <c r="ABR61" s="76"/>
      <c r="ABS61" s="76"/>
      <c r="ABT61" s="76"/>
      <c r="ABU61" s="76"/>
      <c r="ABV61" s="76"/>
      <c r="ABW61" s="76"/>
      <c r="ABX61" s="76"/>
      <c r="ABY61" s="76"/>
      <c r="ABZ61" s="76"/>
      <c r="ACA61" s="76"/>
      <c r="ACB61" s="76"/>
      <c r="ACC61" s="76"/>
      <c r="ACD61" s="76"/>
      <c r="ACE61" s="76"/>
      <c r="ACF61" s="76"/>
      <c r="ACG61" s="76"/>
      <c r="ACH61" s="76"/>
      <c r="ACI61" s="76"/>
      <c r="ACJ61" s="76"/>
      <c r="ACK61" s="76"/>
      <c r="ACL61" s="76"/>
      <c r="ACM61" s="76"/>
      <c r="ACN61" s="76"/>
      <c r="ACO61" s="76"/>
      <c r="ACP61" s="76"/>
      <c r="ACQ61" s="76"/>
      <c r="ACR61" s="76"/>
      <c r="ACS61" s="76"/>
      <c r="ACT61" s="76"/>
      <c r="ACU61" s="76"/>
      <c r="ACV61" s="76"/>
      <c r="ACW61" s="76"/>
      <c r="ACX61" s="76"/>
      <c r="ACY61" s="76"/>
      <c r="ACZ61" s="76"/>
      <c r="ADA61" s="76"/>
      <c r="ADB61" s="76"/>
      <c r="ADC61" s="76"/>
      <c r="ADD61" s="76"/>
      <c r="ADE61" s="76"/>
      <c r="ADF61" s="76"/>
      <c r="ADG61" s="76"/>
      <c r="ADH61" s="76"/>
      <c r="ADI61" s="76"/>
      <c r="ADJ61" s="76"/>
      <c r="ADK61" s="76"/>
      <c r="ADL61" s="76"/>
      <c r="ADM61" s="76"/>
      <c r="ADN61" s="76"/>
      <c r="ADO61" s="76"/>
      <c r="ADP61" s="76"/>
      <c r="ADQ61" s="76"/>
      <c r="ADR61" s="76"/>
      <c r="ADS61" s="76"/>
      <c r="ADT61" s="76"/>
      <c r="ADU61" s="76"/>
      <c r="ADV61" s="76"/>
      <c r="ADW61" s="76"/>
      <c r="ADX61" s="76"/>
      <c r="ADY61" s="76"/>
      <c r="ADZ61" s="76"/>
      <c r="AEA61" s="76"/>
      <c r="AEB61" s="76"/>
      <c r="AEC61" s="76"/>
      <c r="AED61" s="76"/>
      <c r="AEE61" s="76"/>
      <c r="AEF61" s="76"/>
      <c r="AEG61" s="76"/>
      <c r="AEH61" s="76"/>
      <c r="AEI61" s="76"/>
      <c r="AEJ61" s="76"/>
      <c r="AEK61" s="76"/>
      <c r="AEL61" s="76"/>
      <c r="AEM61" s="76"/>
      <c r="AEN61" s="76"/>
      <c r="AEO61" s="76"/>
      <c r="AEP61" s="76"/>
      <c r="AEQ61" s="76"/>
      <c r="AER61" s="76"/>
      <c r="AES61" s="76"/>
      <c r="AET61" s="76"/>
      <c r="AEU61" s="76"/>
      <c r="AEV61" s="76"/>
      <c r="AEW61" s="76"/>
      <c r="AEX61" s="76"/>
      <c r="AEY61" s="76"/>
      <c r="AEZ61" s="76"/>
      <c r="AFA61" s="76"/>
      <c r="AFB61" s="76"/>
      <c r="AFC61" s="76"/>
      <c r="AFD61" s="76"/>
      <c r="AFE61" s="76"/>
      <c r="AFF61" s="76"/>
      <c r="AFG61" s="76"/>
      <c r="AFH61" s="76"/>
      <c r="AFI61" s="76"/>
      <c r="AFJ61" s="76"/>
      <c r="AFK61" s="76"/>
      <c r="AFL61" s="76"/>
      <c r="AFM61" s="76"/>
      <c r="AFN61" s="76"/>
      <c r="AFO61" s="76"/>
      <c r="AFP61" s="76"/>
      <c r="AFQ61" s="76"/>
      <c r="AFR61" s="76"/>
      <c r="AFS61" s="76"/>
      <c r="AFT61" s="76"/>
      <c r="AFU61" s="76"/>
      <c r="AFV61" s="76"/>
      <c r="AFW61" s="76"/>
      <c r="AFX61" s="76"/>
      <c r="AFY61" s="76"/>
      <c r="AFZ61" s="76"/>
      <c r="AGA61" s="76"/>
      <c r="AGB61" s="76"/>
      <c r="AGC61" s="76"/>
      <c r="AGD61" s="76"/>
      <c r="AGE61" s="76"/>
      <c r="AGF61" s="76"/>
      <c r="AGG61" s="76"/>
      <c r="AGH61" s="76"/>
      <c r="AGI61" s="76"/>
      <c r="AGJ61" s="76"/>
      <c r="AGK61" s="76"/>
      <c r="AGL61" s="76"/>
      <c r="AGM61" s="76"/>
      <c r="AGN61" s="76"/>
      <c r="AGO61" s="76"/>
      <c r="AGP61" s="76"/>
      <c r="AGQ61" s="76"/>
      <c r="AGR61" s="76"/>
      <c r="AGS61" s="76"/>
      <c r="AGT61" s="76"/>
      <c r="AGU61" s="76"/>
      <c r="AGV61" s="76"/>
      <c r="AGW61" s="76"/>
      <c r="AGX61" s="76"/>
      <c r="AGY61" s="76"/>
      <c r="AGZ61" s="76"/>
      <c r="AHA61" s="76"/>
      <c r="AHB61" s="76"/>
      <c r="AHC61" s="76"/>
      <c r="AHD61" s="76"/>
      <c r="AHE61" s="76"/>
      <c r="AHF61" s="76"/>
      <c r="AHG61" s="76"/>
      <c r="AHH61" s="76"/>
      <c r="AHI61" s="76"/>
      <c r="AHJ61" s="76"/>
      <c r="AHK61" s="76"/>
      <c r="AHL61" s="76"/>
      <c r="AHM61" s="76"/>
      <c r="AHN61" s="76"/>
      <c r="AHO61" s="76"/>
      <c r="AHP61" s="76"/>
      <c r="AHQ61" s="76"/>
      <c r="AHR61" s="76"/>
      <c r="AHS61" s="76"/>
      <c r="AHT61" s="76"/>
      <c r="AHU61" s="76"/>
      <c r="AHV61" s="76"/>
      <c r="AHW61" s="76"/>
      <c r="AHX61" s="76"/>
      <c r="AHY61" s="76"/>
      <c r="AHZ61" s="76"/>
      <c r="AIA61" s="76"/>
      <c r="AIB61" s="76"/>
      <c r="AIC61" s="76"/>
      <c r="AID61" s="76"/>
      <c r="AIE61" s="76"/>
      <c r="AIF61" s="76"/>
      <c r="AIG61" s="76"/>
      <c r="AIH61" s="76"/>
      <c r="AII61" s="76"/>
      <c r="AIJ61" s="76"/>
      <c r="AIK61" s="76"/>
      <c r="AIL61" s="76"/>
      <c r="AIM61" s="76"/>
      <c r="AIN61" s="76"/>
      <c r="AIO61" s="76"/>
      <c r="AIP61" s="76"/>
      <c r="AIQ61" s="76"/>
      <c r="AIR61" s="76"/>
      <c r="AIS61" s="76"/>
      <c r="AIT61" s="76"/>
      <c r="AIU61" s="76"/>
      <c r="AIV61" s="76"/>
      <c r="AIW61" s="76"/>
      <c r="AIX61" s="76"/>
      <c r="AIY61" s="76"/>
      <c r="AIZ61" s="76"/>
      <c r="AJA61" s="76"/>
      <c r="AJB61" s="76"/>
      <c r="AJC61" s="76"/>
      <c r="AJD61" s="76"/>
      <c r="AJE61" s="76"/>
      <c r="AJF61" s="76"/>
      <c r="AJG61" s="76"/>
      <c r="AJH61" s="76"/>
      <c r="AJI61" s="76"/>
      <c r="AJJ61" s="76"/>
      <c r="AJK61" s="76"/>
      <c r="AJL61" s="76"/>
      <c r="AJM61" s="76"/>
      <c r="AJN61" s="76"/>
      <c r="AJO61" s="76"/>
      <c r="AJP61" s="76"/>
      <c r="AJQ61" s="76"/>
      <c r="AJR61" s="76"/>
      <c r="AJS61" s="76"/>
      <c r="AJT61" s="76"/>
      <c r="AJU61" s="76"/>
      <c r="AJV61" s="76"/>
      <c r="AJW61" s="76"/>
      <c r="AJX61" s="76"/>
      <c r="AJY61" s="76"/>
      <c r="AJZ61" s="76"/>
      <c r="AKA61" s="76"/>
      <c r="AKB61" s="76"/>
      <c r="AKC61" s="76"/>
      <c r="AKD61" s="76"/>
      <c r="AKE61" s="76"/>
      <c r="AKF61" s="76"/>
      <c r="AKG61" s="76"/>
      <c r="AKH61" s="76"/>
      <c r="AKI61" s="76"/>
      <c r="AKJ61" s="76"/>
      <c r="AKK61" s="76"/>
      <c r="AKL61" s="76"/>
      <c r="AKM61" s="76"/>
      <c r="AKN61" s="76"/>
      <c r="AKO61" s="76"/>
      <c r="AKP61" s="76"/>
      <c r="AKQ61" s="76"/>
      <c r="AKR61" s="76"/>
      <c r="AKS61" s="76"/>
      <c r="AKT61" s="76"/>
      <c r="AKU61" s="76"/>
      <c r="AKV61" s="76"/>
      <c r="AKW61" s="76"/>
      <c r="AKX61" s="76"/>
      <c r="AKY61" s="76"/>
      <c r="AKZ61" s="76"/>
      <c r="ALA61" s="76"/>
      <c r="ALB61" s="76"/>
      <c r="ALC61" s="76"/>
      <c r="ALD61" s="76"/>
      <c r="ALE61" s="76"/>
      <c r="ALF61" s="76"/>
      <c r="ALG61" s="76"/>
      <c r="ALH61" s="76"/>
      <c r="ALI61" s="76"/>
      <c r="ALJ61" s="76"/>
      <c r="ALK61" s="76"/>
      <c r="ALL61" s="76"/>
      <c r="ALM61" s="76"/>
      <c r="ALN61" s="76"/>
      <c r="ALO61" s="76"/>
      <c r="ALP61" s="76"/>
      <c r="ALQ61" s="76"/>
      <c r="ALR61" s="76"/>
      <c r="ALS61" s="76"/>
      <c r="ALT61" s="76"/>
      <c r="ALU61" s="76"/>
      <c r="ALV61" s="76"/>
      <c r="ALW61" s="76"/>
      <c r="ALX61" s="76"/>
      <c r="ALY61" s="76"/>
      <c r="ALZ61" s="76"/>
      <c r="AMA61" s="76"/>
      <c r="AMB61" s="76"/>
      <c r="AMC61" s="76"/>
      <c r="AMD61" s="76"/>
      <c r="AME61" s="76"/>
      <c r="AMF61" s="76"/>
      <c r="AMG61" s="76"/>
      <c r="AMH61" s="76"/>
      <c r="AMI61" s="76"/>
      <c r="AMJ61" s="76"/>
    </row>
    <row r="62" spans="1:1024" ht="13.5">
      <c r="A62" s="128"/>
      <c r="B62" s="129">
        <v>4223</v>
      </c>
      <c r="C62" s="130" t="s">
        <v>151</v>
      </c>
      <c r="D62" s="131">
        <v>30000</v>
      </c>
      <c r="E62" s="131">
        <v>0</v>
      </c>
      <c r="F62" s="136">
        <f t="shared" si="3"/>
        <v>0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  <c r="NO62" s="76"/>
      <c r="NP62" s="76"/>
      <c r="NQ62" s="76"/>
      <c r="NR62" s="76"/>
      <c r="NS62" s="76"/>
      <c r="NT62" s="76"/>
      <c r="NU62" s="76"/>
      <c r="NV62" s="76"/>
      <c r="NW62" s="76"/>
      <c r="NX62" s="76"/>
      <c r="NY62" s="76"/>
      <c r="NZ62" s="76"/>
      <c r="OA62" s="76"/>
      <c r="OB62" s="76"/>
      <c r="OC62" s="76"/>
      <c r="OD62" s="76"/>
      <c r="OE62" s="76"/>
      <c r="OF62" s="76"/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6"/>
      <c r="SL62" s="76"/>
      <c r="SM62" s="76"/>
      <c r="SN62" s="76"/>
      <c r="SO62" s="76"/>
      <c r="SP62" s="76"/>
      <c r="SQ62" s="76"/>
      <c r="SR62" s="76"/>
      <c r="SS62" s="76"/>
      <c r="ST62" s="76"/>
      <c r="SU62" s="76"/>
      <c r="SV62" s="76"/>
      <c r="SW62" s="76"/>
      <c r="SX62" s="76"/>
      <c r="SY62" s="76"/>
      <c r="SZ62" s="76"/>
      <c r="TA62" s="76"/>
      <c r="TB62" s="76"/>
      <c r="TC62" s="76"/>
      <c r="TD62" s="76"/>
      <c r="TE62" s="76"/>
      <c r="TF62" s="76"/>
      <c r="TG62" s="76"/>
      <c r="TH62" s="76"/>
      <c r="TI62" s="76"/>
      <c r="TJ62" s="76"/>
      <c r="TK62" s="76"/>
      <c r="TL62" s="76"/>
      <c r="TM62" s="76"/>
      <c r="TN62" s="76"/>
      <c r="TO62" s="76"/>
      <c r="TP62" s="76"/>
      <c r="TQ62" s="76"/>
      <c r="TR62" s="76"/>
      <c r="TS62" s="76"/>
      <c r="TT62" s="76"/>
      <c r="TU62" s="76"/>
      <c r="TV62" s="76"/>
      <c r="TW62" s="76"/>
      <c r="TX62" s="76"/>
      <c r="TY62" s="76"/>
      <c r="TZ62" s="76"/>
      <c r="UA62" s="76"/>
      <c r="UB62" s="76"/>
      <c r="UC62" s="76"/>
      <c r="UD62" s="76"/>
      <c r="UE62" s="76"/>
      <c r="UF62" s="76"/>
      <c r="UG62" s="76"/>
      <c r="UH62" s="76"/>
      <c r="UI62" s="76"/>
      <c r="UJ62" s="76"/>
      <c r="UK62" s="76"/>
      <c r="UL62" s="76"/>
      <c r="UM62" s="76"/>
      <c r="UN62" s="76"/>
      <c r="UO62" s="76"/>
      <c r="UP62" s="76"/>
      <c r="UQ62" s="76"/>
      <c r="UR62" s="76"/>
      <c r="US62" s="76"/>
      <c r="UT62" s="76"/>
      <c r="UU62" s="76"/>
      <c r="UV62" s="76"/>
      <c r="UW62" s="76"/>
      <c r="UX62" s="76"/>
      <c r="UY62" s="76"/>
      <c r="UZ62" s="76"/>
      <c r="VA62" s="76"/>
      <c r="VB62" s="76"/>
      <c r="VC62" s="76"/>
      <c r="VD62" s="76"/>
      <c r="VE62" s="76"/>
      <c r="VF62" s="76"/>
      <c r="VG62" s="76"/>
      <c r="VH62" s="76"/>
      <c r="VI62" s="76"/>
      <c r="VJ62" s="76"/>
      <c r="VK62" s="76"/>
      <c r="VL62" s="76"/>
      <c r="VM62" s="76"/>
      <c r="VN62" s="76"/>
      <c r="VO62" s="76"/>
      <c r="VP62" s="76"/>
      <c r="VQ62" s="76"/>
      <c r="VR62" s="76"/>
      <c r="VS62" s="76"/>
      <c r="VT62" s="76"/>
      <c r="VU62" s="76"/>
      <c r="VV62" s="76"/>
      <c r="VW62" s="76"/>
      <c r="VX62" s="76"/>
      <c r="VY62" s="76"/>
      <c r="VZ62" s="76"/>
      <c r="WA62" s="76"/>
      <c r="WB62" s="76"/>
      <c r="WC62" s="76"/>
      <c r="WD62" s="76"/>
      <c r="WE62" s="76"/>
      <c r="WF62" s="76"/>
      <c r="WG62" s="76"/>
      <c r="WH62" s="76"/>
      <c r="WI62" s="76"/>
      <c r="WJ62" s="76"/>
      <c r="WK62" s="76"/>
      <c r="WL62" s="76"/>
      <c r="WM62" s="76"/>
      <c r="WN62" s="76"/>
      <c r="WO62" s="76"/>
      <c r="WP62" s="76"/>
      <c r="WQ62" s="76"/>
      <c r="WR62" s="76"/>
      <c r="WS62" s="76"/>
      <c r="WT62" s="76"/>
      <c r="WU62" s="76"/>
      <c r="WV62" s="76"/>
      <c r="WW62" s="76"/>
      <c r="WX62" s="76"/>
      <c r="WY62" s="76"/>
      <c r="WZ62" s="76"/>
      <c r="XA62" s="76"/>
      <c r="XB62" s="76"/>
      <c r="XC62" s="76"/>
      <c r="XD62" s="76"/>
      <c r="XE62" s="76"/>
      <c r="XF62" s="76"/>
      <c r="XG62" s="76"/>
      <c r="XH62" s="76"/>
      <c r="XI62" s="76"/>
      <c r="XJ62" s="76"/>
      <c r="XK62" s="76"/>
      <c r="XL62" s="76"/>
      <c r="XM62" s="76"/>
      <c r="XN62" s="76"/>
      <c r="XO62" s="76"/>
      <c r="XP62" s="76"/>
      <c r="XQ62" s="76"/>
      <c r="XR62" s="76"/>
      <c r="XS62" s="76"/>
      <c r="XT62" s="76"/>
      <c r="XU62" s="76"/>
      <c r="XV62" s="76"/>
      <c r="XW62" s="76"/>
      <c r="XX62" s="76"/>
      <c r="XY62" s="76"/>
      <c r="XZ62" s="76"/>
      <c r="YA62" s="76"/>
      <c r="YB62" s="76"/>
      <c r="YC62" s="76"/>
      <c r="YD62" s="76"/>
      <c r="YE62" s="76"/>
      <c r="YF62" s="76"/>
      <c r="YG62" s="76"/>
      <c r="YH62" s="76"/>
      <c r="YI62" s="76"/>
      <c r="YJ62" s="76"/>
      <c r="YK62" s="76"/>
      <c r="YL62" s="76"/>
      <c r="YM62" s="76"/>
      <c r="YN62" s="76"/>
      <c r="YO62" s="76"/>
      <c r="YP62" s="76"/>
      <c r="YQ62" s="76"/>
      <c r="YR62" s="76"/>
      <c r="YS62" s="76"/>
      <c r="YT62" s="76"/>
      <c r="YU62" s="76"/>
      <c r="YV62" s="76"/>
      <c r="YW62" s="76"/>
      <c r="YX62" s="76"/>
      <c r="YY62" s="76"/>
      <c r="YZ62" s="76"/>
      <c r="ZA62" s="76"/>
      <c r="ZB62" s="76"/>
      <c r="ZC62" s="76"/>
      <c r="ZD62" s="76"/>
      <c r="ZE62" s="76"/>
      <c r="ZF62" s="76"/>
      <c r="ZG62" s="76"/>
      <c r="ZH62" s="76"/>
      <c r="ZI62" s="76"/>
      <c r="ZJ62" s="76"/>
      <c r="ZK62" s="76"/>
      <c r="ZL62" s="76"/>
      <c r="ZM62" s="76"/>
      <c r="ZN62" s="76"/>
      <c r="ZO62" s="76"/>
      <c r="ZP62" s="76"/>
      <c r="ZQ62" s="76"/>
      <c r="ZR62" s="76"/>
      <c r="ZS62" s="76"/>
      <c r="ZT62" s="76"/>
      <c r="ZU62" s="76"/>
      <c r="ZV62" s="76"/>
      <c r="ZW62" s="76"/>
      <c r="ZX62" s="76"/>
      <c r="ZY62" s="76"/>
      <c r="ZZ62" s="76"/>
      <c r="AAA62" s="76"/>
      <c r="AAB62" s="76"/>
      <c r="AAC62" s="76"/>
      <c r="AAD62" s="76"/>
      <c r="AAE62" s="76"/>
      <c r="AAF62" s="76"/>
      <c r="AAG62" s="76"/>
      <c r="AAH62" s="76"/>
      <c r="AAI62" s="76"/>
      <c r="AAJ62" s="76"/>
      <c r="AAK62" s="76"/>
      <c r="AAL62" s="76"/>
      <c r="AAM62" s="76"/>
      <c r="AAN62" s="76"/>
      <c r="AAO62" s="76"/>
      <c r="AAP62" s="76"/>
      <c r="AAQ62" s="76"/>
      <c r="AAR62" s="76"/>
      <c r="AAS62" s="76"/>
      <c r="AAT62" s="76"/>
      <c r="AAU62" s="76"/>
      <c r="AAV62" s="76"/>
      <c r="AAW62" s="76"/>
      <c r="AAX62" s="76"/>
      <c r="AAY62" s="76"/>
      <c r="AAZ62" s="76"/>
      <c r="ABA62" s="76"/>
      <c r="ABB62" s="76"/>
      <c r="ABC62" s="76"/>
      <c r="ABD62" s="76"/>
      <c r="ABE62" s="76"/>
      <c r="ABF62" s="76"/>
      <c r="ABG62" s="76"/>
      <c r="ABH62" s="76"/>
      <c r="ABI62" s="76"/>
      <c r="ABJ62" s="76"/>
      <c r="ABK62" s="76"/>
      <c r="ABL62" s="76"/>
      <c r="ABM62" s="76"/>
      <c r="ABN62" s="76"/>
      <c r="ABO62" s="76"/>
      <c r="ABP62" s="76"/>
      <c r="ABQ62" s="76"/>
      <c r="ABR62" s="76"/>
      <c r="ABS62" s="76"/>
      <c r="ABT62" s="76"/>
      <c r="ABU62" s="76"/>
      <c r="ABV62" s="76"/>
      <c r="ABW62" s="76"/>
      <c r="ABX62" s="76"/>
      <c r="ABY62" s="76"/>
      <c r="ABZ62" s="76"/>
      <c r="ACA62" s="76"/>
      <c r="ACB62" s="76"/>
      <c r="ACC62" s="76"/>
      <c r="ACD62" s="76"/>
      <c r="ACE62" s="76"/>
      <c r="ACF62" s="76"/>
      <c r="ACG62" s="76"/>
      <c r="ACH62" s="76"/>
      <c r="ACI62" s="76"/>
      <c r="ACJ62" s="76"/>
      <c r="ACK62" s="76"/>
      <c r="ACL62" s="76"/>
      <c r="ACM62" s="76"/>
      <c r="ACN62" s="76"/>
      <c r="ACO62" s="76"/>
      <c r="ACP62" s="76"/>
      <c r="ACQ62" s="76"/>
      <c r="ACR62" s="76"/>
      <c r="ACS62" s="76"/>
      <c r="ACT62" s="76"/>
      <c r="ACU62" s="76"/>
      <c r="ACV62" s="76"/>
      <c r="ACW62" s="76"/>
      <c r="ACX62" s="76"/>
      <c r="ACY62" s="76"/>
      <c r="ACZ62" s="76"/>
      <c r="ADA62" s="76"/>
      <c r="ADB62" s="76"/>
      <c r="ADC62" s="76"/>
      <c r="ADD62" s="76"/>
      <c r="ADE62" s="76"/>
      <c r="ADF62" s="76"/>
      <c r="ADG62" s="76"/>
      <c r="ADH62" s="76"/>
      <c r="ADI62" s="76"/>
      <c r="ADJ62" s="76"/>
      <c r="ADK62" s="76"/>
      <c r="ADL62" s="76"/>
      <c r="ADM62" s="76"/>
      <c r="ADN62" s="76"/>
      <c r="ADO62" s="76"/>
      <c r="ADP62" s="76"/>
      <c r="ADQ62" s="76"/>
      <c r="ADR62" s="76"/>
      <c r="ADS62" s="76"/>
      <c r="ADT62" s="76"/>
      <c r="ADU62" s="76"/>
      <c r="ADV62" s="76"/>
      <c r="ADW62" s="76"/>
      <c r="ADX62" s="76"/>
      <c r="ADY62" s="76"/>
      <c r="ADZ62" s="76"/>
      <c r="AEA62" s="76"/>
      <c r="AEB62" s="76"/>
      <c r="AEC62" s="76"/>
      <c r="AED62" s="76"/>
      <c r="AEE62" s="76"/>
      <c r="AEF62" s="76"/>
      <c r="AEG62" s="76"/>
      <c r="AEH62" s="76"/>
      <c r="AEI62" s="76"/>
      <c r="AEJ62" s="76"/>
      <c r="AEK62" s="76"/>
      <c r="AEL62" s="76"/>
      <c r="AEM62" s="76"/>
      <c r="AEN62" s="76"/>
      <c r="AEO62" s="76"/>
      <c r="AEP62" s="76"/>
      <c r="AEQ62" s="76"/>
      <c r="AER62" s="76"/>
      <c r="AES62" s="76"/>
      <c r="AET62" s="76"/>
      <c r="AEU62" s="76"/>
      <c r="AEV62" s="76"/>
      <c r="AEW62" s="76"/>
      <c r="AEX62" s="76"/>
      <c r="AEY62" s="76"/>
      <c r="AEZ62" s="76"/>
      <c r="AFA62" s="76"/>
      <c r="AFB62" s="76"/>
      <c r="AFC62" s="76"/>
      <c r="AFD62" s="76"/>
      <c r="AFE62" s="76"/>
      <c r="AFF62" s="76"/>
      <c r="AFG62" s="76"/>
      <c r="AFH62" s="76"/>
      <c r="AFI62" s="76"/>
      <c r="AFJ62" s="76"/>
      <c r="AFK62" s="76"/>
      <c r="AFL62" s="76"/>
      <c r="AFM62" s="76"/>
      <c r="AFN62" s="76"/>
      <c r="AFO62" s="76"/>
      <c r="AFP62" s="76"/>
      <c r="AFQ62" s="76"/>
      <c r="AFR62" s="76"/>
      <c r="AFS62" s="76"/>
      <c r="AFT62" s="76"/>
      <c r="AFU62" s="76"/>
      <c r="AFV62" s="76"/>
      <c r="AFW62" s="76"/>
      <c r="AFX62" s="76"/>
      <c r="AFY62" s="76"/>
      <c r="AFZ62" s="76"/>
      <c r="AGA62" s="76"/>
      <c r="AGB62" s="76"/>
      <c r="AGC62" s="76"/>
      <c r="AGD62" s="76"/>
      <c r="AGE62" s="76"/>
      <c r="AGF62" s="76"/>
      <c r="AGG62" s="76"/>
      <c r="AGH62" s="76"/>
      <c r="AGI62" s="76"/>
      <c r="AGJ62" s="76"/>
      <c r="AGK62" s="76"/>
      <c r="AGL62" s="76"/>
      <c r="AGM62" s="76"/>
      <c r="AGN62" s="76"/>
      <c r="AGO62" s="76"/>
      <c r="AGP62" s="76"/>
      <c r="AGQ62" s="76"/>
      <c r="AGR62" s="76"/>
      <c r="AGS62" s="76"/>
      <c r="AGT62" s="76"/>
      <c r="AGU62" s="76"/>
      <c r="AGV62" s="76"/>
      <c r="AGW62" s="76"/>
      <c r="AGX62" s="76"/>
      <c r="AGY62" s="76"/>
      <c r="AGZ62" s="76"/>
      <c r="AHA62" s="76"/>
      <c r="AHB62" s="76"/>
      <c r="AHC62" s="76"/>
      <c r="AHD62" s="76"/>
      <c r="AHE62" s="76"/>
      <c r="AHF62" s="76"/>
      <c r="AHG62" s="76"/>
      <c r="AHH62" s="76"/>
      <c r="AHI62" s="76"/>
      <c r="AHJ62" s="76"/>
      <c r="AHK62" s="76"/>
      <c r="AHL62" s="76"/>
      <c r="AHM62" s="76"/>
      <c r="AHN62" s="76"/>
      <c r="AHO62" s="76"/>
      <c r="AHP62" s="76"/>
      <c r="AHQ62" s="76"/>
      <c r="AHR62" s="76"/>
      <c r="AHS62" s="76"/>
      <c r="AHT62" s="76"/>
      <c r="AHU62" s="76"/>
      <c r="AHV62" s="76"/>
      <c r="AHW62" s="76"/>
      <c r="AHX62" s="76"/>
      <c r="AHY62" s="76"/>
      <c r="AHZ62" s="76"/>
      <c r="AIA62" s="76"/>
      <c r="AIB62" s="76"/>
      <c r="AIC62" s="76"/>
      <c r="AID62" s="76"/>
      <c r="AIE62" s="76"/>
      <c r="AIF62" s="76"/>
      <c r="AIG62" s="76"/>
      <c r="AIH62" s="76"/>
      <c r="AII62" s="76"/>
      <c r="AIJ62" s="76"/>
      <c r="AIK62" s="76"/>
      <c r="AIL62" s="76"/>
      <c r="AIM62" s="76"/>
      <c r="AIN62" s="76"/>
      <c r="AIO62" s="76"/>
      <c r="AIP62" s="76"/>
      <c r="AIQ62" s="76"/>
      <c r="AIR62" s="76"/>
      <c r="AIS62" s="76"/>
      <c r="AIT62" s="76"/>
      <c r="AIU62" s="76"/>
      <c r="AIV62" s="76"/>
      <c r="AIW62" s="76"/>
      <c r="AIX62" s="76"/>
      <c r="AIY62" s="76"/>
      <c r="AIZ62" s="76"/>
      <c r="AJA62" s="76"/>
      <c r="AJB62" s="76"/>
      <c r="AJC62" s="76"/>
      <c r="AJD62" s="76"/>
      <c r="AJE62" s="76"/>
      <c r="AJF62" s="76"/>
      <c r="AJG62" s="76"/>
      <c r="AJH62" s="76"/>
      <c r="AJI62" s="76"/>
      <c r="AJJ62" s="76"/>
      <c r="AJK62" s="76"/>
      <c r="AJL62" s="76"/>
      <c r="AJM62" s="76"/>
      <c r="AJN62" s="76"/>
      <c r="AJO62" s="76"/>
      <c r="AJP62" s="76"/>
      <c r="AJQ62" s="76"/>
      <c r="AJR62" s="76"/>
      <c r="AJS62" s="76"/>
      <c r="AJT62" s="76"/>
      <c r="AJU62" s="76"/>
      <c r="AJV62" s="76"/>
      <c r="AJW62" s="76"/>
      <c r="AJX62" s="76"/>
      <c r="AJY62" s="76"/>
      <c r="AJZ62" s="76"/>
      <c r="AKA62" s="76"/>
      <c r="AKB62" s="76"/>
      <c r="AKC62" s="76"/>
      <c r="AKD62" s="76"/>
      <c r="AKE62" s="76"/>
      <c r="AKF62" s="76"/>
      <c r="AKG62" s="76"/>
      <c r="AKH62" s="76"/>
      <c r="AKI62" s="76"/>
      <c r="AKJ62" s="76"/>
      <c r="AKK62" s="76"/>
      <c r="AKL62" s="76"/>
      <c r="AKM62" s="76"/>
      <c r="AKN62" s="76"/>
      <c r="AKO62" s="76"/>
      <c r="AKP62" s="76"/>
      <c r="AKQ62" s="76"/>
      <c r="AKR62" s="76"/>
      <c r="AKS62" s="76"/>
      <c r="AKT62" s="76"/>
      <c r="AKU62" s="76"/>
      <c r="AKV62" s="76"/>
      <c r="AKW62" s="76"/>
      <c r="AKX62" s="76"/>
      <c r="AKY62" s="76"/>
      <c r="AKZ62" s="76"/>
      <c r="ALA62" s="76"/>
      <c r="ALB62" s="76"/>
      <c r="ALC62" s="76"/>
      <c r="ALD62" s="76"/>
      <c r="ALE62" s="76"/>
      <c r="ALF62" s="76"/>
      <c r="ALG62" s="76"/>
      <c r="ALH62" s="76"/>
      <c r="ALI62" s="76"/>
      <c r="ALJ62" s="76"/>
      <c r="ALK62" s="76"/>
      <c r="ALL62" s="76"/>
      <c r="ALM62" s="76"/>
      <c r="ALN62" s="76"/>
      <c r="ALO62" s="76"/>
      <c r="ALP62" s="76"/>
      <c r="ALQ62" s="76"/>
      <c r="ALR62" s="76"/>
      <c r="ALS62" s="76"/>
      <c r="ALT62" s="76"/>
      <c r="ALU62" s="76"/>
      <c r="ALV62" s="76"/>
      <c r="ALW62" s="76"/>
      <c r="ALX62" s="76"/>
      <c r="ALY62" s="76"/>
      <c r="ALZ62" s="76"/>
      <c r="AMA62" s="76"/>
      <c r="AMB62" s="76"/>
      <c r="AMC62" s="76"/>
      <c r="AMD62" s="76"/>
      <c r="AME62" s="76"/>
      <c r="AMF62" s="76"/>
      <c r="AMG62" s="76"/>
      <c r="AMH62" s="76"/>
      <c r="AMI62" s="76"/>
      <c r="AMJ62" s="76"/>
    </row>
    <row r="63" spans="1:1024" ht="13.5">
      <c r="A63" s="128"/>
      <c r="B63" s="134">
        <v>4225</v>
      </c>
      <c r="C63" s="141" t="s">
        <v>233</v>
      </c>
      <c r="D63" s="131">
        <v>30000</v>
      </c>
      <c r="E63" s="131">
        <v>0</v>
      </c>
      <c r="F63" s="136">
        <f t="shared" si="3"/>
        <v>0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  <c r="NO63" s="76"/>
      <c r="NP63" s="76"/>
      <c r="NQ63" s="76"/>
      <c r="NR63" s="76"/>
      <c r="NS63" s="76"/>
      <c r="NT63" s="76"/>
      <c r="NU63" s="76"/>
      <c r="NV63" s="76"/>
      <c r="NW63" s="76"/>
      <c r="NX63" s="76"/>
      <c r="NY63" s="76"/>
      <c r="NZ63" s="76"/>
      <c r="OA63" s="76"/>
      <c r="OB63" s="76"/>
      <c r="OC63" s="76"/>
      <c r="OD63" s="76"/>
      <c r="OE63" s="76"/>
      <c r="OF63" s="76"/>
      <c r="OG63" s="76"/>
      <c r="OH63" s="76"/>
      <c r="OI63" s="76"/>
      <c r="OJ63" s="76"/>
      <c r="OK63" s="76"/>
      <c r="OL63" s="76"/>
      <c r="OM63" s="76"/>
      <c r="ON63" s="76"/>
      <c r="OO63" s="76"/>
      <c r="OP63" s="76"/>
      <c r="OQ63" s="76"/>
      <c r="OR63" s="76"/>
      <c r="OS63" s="76"/>
      <c r="OT63" s="76"/>
      <c r="OU63" s="76"/>
      <c r="OV63" s="76"/>
      <c r="OW63" s="76"/>
      <c r="OX63" s="76"/>
      <c r="OY63" s="76"/>
      <c r="OZ63" s="76"/>
      <c r="PA63" s="76"/>
      <c r="PB63" s="76"/>
      <c r="PC63" s="76"/>
      <c r="PD63" s="76"/>
      <c r="PE63" s="76"/>
      <c r="PF63" s="76"/>
      <c r="PG63" s="76"/>
      <c r="PH63" s="76"/>
      <c r="PI63" s="76"/>
      <c r="PJ63" s="76"/>
      <c r="PK63" s="76"/>
      <c r="PL63" s="76"/>
      <c r="PM63" s="76"/>
      <c r="PN63" s="76"/>
      <c r="PO63" s="76"/>
      <c r="PP63" s="76"/>
      <c r="PQ63" s="76"/>
      <c r="PR63" s="76"/>
      <c r="PS63" s="76"/>
      <c r="PT63" s="76"/>
      <c r="PU63" s="76"/>
      <c r="PV63" s="76"/>
      <c r="PW63" s="76"/>
      <c r="PX63" s="76"/>
      <c r="PY63" s="76"/>
      <c r="PZ63" s="76"/>
      <c r="QA63" s="76"/>
      <c r="QB63" s="76"/>
      <c r="QC63" s="76"/>
      <c r="QD63" s="76"/>
      <c r="QE63" s="76"/>
      <c r="QF63" s="76"/>
      <c r="QG63" s="76"/>
      <c r="QH63" s="76"/>
      <c r="QI63" s="76"/>
      <c r="QJ63" s="76"/>
      <c r="QK63" s="76"/>
      <c r="QL63" s="76"/>
      <c r="QM63" s="76"/>
      <c r="QN63" s="76"/>
      <c r="QO63" s="76"/>
      <c r="QP63" s="76"/>
      <c r="QQ63" s="76"/>
      <c r="QR63" s="76"/>
      <c r="QS63" s="76"/>
      <c r="QT63" s="76"/>
      <c r="QU63" s="76"/>
      <c r="QV63" s="76"/>
      <c r="QW63" s="76"/>
      <c r="QX63" s="76"/>
      <c r="QY63" s="76"/>
      <c r="QZ63" s="76"/>
      <c r="RA63" s="76"/>
      <c r="RB63" s="76"/>
      <c r="RC63" s="76"/>
      <c r="RD63" s="76"/>
      <c r="RE63" s="76"/>
      <c r="RF63" s="76"/>
      <c r="RG63" s="76"/>
      <c r="RH63" s="76"/>
      <c r="RI63" s="76"/>
      <c r="RJ63" s="76"/>
      <c r="RK63" s="76"/>
      <c r="RL63" s="76"/>
      <c r="RM63" s="76"/>
      <c r="RN63" s="76"/>
      <c r="RO63" s="76"/>
      <c r="RP63" s="76"/>
      <c r="RQ63" s="76"/>
      <c r="RR63" s="76"/>
      <c r="RS63" s="76"/>
      <c r="RT63" s="76"/>
      <c r="RU63" s="76"/>
      <c r="RV63" s="76"/>
      <c r="RW63" s="76"/>
      <c r="RX63" s="76"/>
      <c r="RY63" s="76"/>
      <c r="RZ63" s="76"/>
      <c r="SA63" s="76"/>
      <c r="SB63" s="76"/>
      <c r="SC63" s="76"/>
      <c r="SD63" s="76"/>
      <c r="SE63" s="76"/>
      <c r="SF63" s="76"/>
      <c r="SG63" s="76"/>
      <c r="SH63" s="76"/>
      <c r="SI63" s="76"/>
      <c r="SJ63" s="76"/>
      <c r="SK63" s="76"/>
      <c r="SL63" s="76"/>
      <c r="SM63" s="76"/>
      <c r="SN63" s="76"/>
      <c r="SO63" s="76"/>
      <c r="SP63" s="76"/>
      <c r="SQ63" s="76"/>
      <c r="SR63" s="76"/>
      <c r="SS63" s="76"/>
      <c r="ST63" s="76"/>
      <c r="SU63" s="76"/>
      <c r="SV63" s="76"/>
      <c r="SW63" s="76"/>
      <c r="SX63" s="76"/>
      <c r="SY63" s="76"/>
      <c r="SZ63" s="76"/>
      <c r="TA63" s="76"/>
      <c r="TB63" s="76"/>
      <c r="TC63" s="76"/>
      <c r="TD63" s="76"/>
      <c r="TE63" s="76"/>
      <c r="TF63" s="76"/>
      <c r="TG63" s="76"/>
      <c r="TH63" s="76"/>
      <c r="TI63" s="76"/>
      <c r="TJ63" s="76"/>
      <c r="TK63" s="76"/>
      <c r="TL63" s="76"/>
      <c r="TM63" s="76"/>
      <c r="TN63" s="76"/>
      <c r="TO63" s="76"/>
      <c r="TP63" s="76"/>
      <c r="TQ63" s="76"/>
      <c r="TR63" s="76"/>
      <c r="TS63" s="76"/>
      <c r="TT63" s="76"/>
      <c r="TU63" s="76"/>
      <c r="TV63" s="76"/>
      <c r="TW63" s="76"/>
      <c r="TX63" s="76"/>
      <c r="TY63" s="76"/>
      <c r="TZ63" s="76"/>
      <c r="UA63" s="76"/>
      <c r="UB63" s="76"/>
      <c r="UC63" s="76"/>
      <c r="UD63" s="76"/>
      <c r="UE63" s="76"/>
      <c r="UF63" s="76"/>
      <c r="UG63" s="76"/>
      <c r="UH63" s="76"/>
      <c r="UI63" s="76"/>
      <c r="UJ63" s="76"/>
      <c r="UK63" s="76"/>
      <c r="UL63" s="76"/>
      <c r="UM63" s="76"/>
      <c r="UN63" s="76"/>
      <c r="UO63" s="76"/>
      <c r="UP63" s="76"/>
      <c r="UQ63" s="76"/>
      <c r="UR63" s="76"/>
      <c r="US63" s="76"/>
      <c r="UT63" s="76"/>
      <c r="UU63" s="76"/>
      <c r="UV63" s="76"/>
      <c r="UW63" s="76"/>
      <c r="UX63" s="76"/>
      <c r="UY63" s="76"/>
      <c r="UZ63" s="76"/>
      <c r="VA63" s="76"/>
      <c r="VB63" s="76"/>
      <c r="VC63" s="76"/>
      <c r="VD63" s="76"/>
      <c r="VE63" s="76"/>
      <c r="VF63" s="76"/>
      <c r="VG63" s="76"/>
      <c r="VH63" s="76"/>
      <c r="VI63" s="76"/>
      <c r="VJ63" s="76"/>
      <c r="VK63" s="76"/>
      <c r="VL63" s="76"/>
      <c r="VM63" s="76"/>
      <c r="VN63" s="76"/>
      <c r="VO63" s="76"/>
      <c r="VP63" s="76"/>
      <c r="VQ63" s="76"/>
      <c r="VR63" s="76"/>
      <c r="VS63" s="76"/>
      <c r="VT63" s="76"/>
      <c r="VU63" s="76"/>
      <c r="VV63" s="76"/>
      <c r="VW63" s="76"/>
      <c r="VX63" s="76"/>
      <c r="VY63" s="76"/>
      <c r="VZ63" s="76"/>
      <c r="WA63" s="76"/>
      <c r="WB63" s="76"/>
      <c r="WC63" s="76"/>
      <c r="WD63" s="76"/>
      <c r="WE63" s="76"/>
      <c r="WF63" s="76"/>
      <c r="WG63" s="76"/>
      <c r="WH63" s="76"/>
      <c r="WI63" s="76"/>
      <c r="WJ63" s="76"/>
      <c r="WK63" s="76"/>
      <c r="WL63" s="76"/>
      <c r="WM63" s="76"/>
      <c r="WN63" s="76"/>
      <c r="WO63" s="76"/>
      <c r="WP63" s="76"/>
      <c r="WQ63" s="76"/>
      <c r="WR63" s="76"/>
      <c r="WS63" s="76"/>
      <c r="WT63" s="76"/>
      <c r="WU63" s="76"/>
      <c r="WV63" s="76"/>
      <c r="WW63" s="76"/>
      <c r="WX63" s="76"/>
      <c r="WY63" s="76"/>
      <c r="WZ63" s="76"/>
      <c r="XA63" s="76"/>
      <c r="XB63" s="76"/>
      <c r="XC63" s="76"/>
      <c r="XD63" s="76"/>
      <c r="XE63" s="76"/>
      <c r="XF63" s="76"/>
      <c r="XG63" s="76"/>
      <c r="XH63" s="76"/>
      <c r="XI63" s="76"/>
      <c r="XJ63" s="76"/>
      <c r="XK63" s="76"/>
      <c r="XL63" s="76"/>
      <c r="XM63" s="76"/>
      <c r="XN63" s="76"/>
      <c r="XO63" s="76"/>
      <c r="XP63" s="76"/>
      <c r="XQ63" s="76"/>
      <c r="XR63" s="76"/>
      <c r="XS63" s="76"/>
      <c r="XT63" s="76"/>
      <c r="XU63" s="76"/>
      <c r="XV63" s="76"/>
      <c r="XW63" s="76"/>
      <c r="XX63" s="76"/>
      <c r="XY63" s="76"/>
      <c r="XZ63" s="76"/>
      <c r="YA63" s="76"/>
      <c r="YB63" s="76"/>
      <c r="YC63" s="76"/>
      <c r="YD63" s="76"/>
      <c r="YE63" s="76"/>
      <c r="YF63" s="76"/>
      <c r="YG63" s="76"/>
      <c r="YH63" s="76"/>
      <c r="YI63" s="76"/>
      <c r="YJ63" s="76"/>
      <c r="YK63" s="76"/>
      <c r="YL63" s="76"/>
      <c r="YM63" s="76"/>
      <c r="YN63" s="76"/>
      <c r="YO63" s="76"/>
      <c r="YP63" s="76"/>
      <c r="YQ63" s="76"/>
      <c r="YR63" s="76"/>
      <c r="YS63" s="76"/>
      <c r="YT63" s="76"/>
      <c r="YU63" s="76"/>
      <c r="YV63" s="76"/>
      <c r="YW63" s="76"/>
      <c r="YX63" s="76"/>
      <c r="YY63" s="76"/>
      <c r="YZ63" s="76"/>
      <c r="ZA63" s="76"/>
      <c r="ZB63" s="76"/>
      <c r="ZC63" s="76"/>
      <c r="ZD63" s="76"/>
      <c r="ZE63" s="76"/>
      <c r="ZF63" s="76"/>
      <c r="ZG63" s="76"/>
      <c r="ZH63" s="76"/>
      <c r="ZI63" s="76"/>
      <c r="ZJ63" s="76"/>
      <c r="ZK63" s="76"/>
      <c r="ZL63" s="76"/>
      <c r="ZM63" s="76"/>
      <c r="ZN63" s="76"/>
      <c r="ZO63" s="76"/>
      <c r="ZP63" s="76"/>
      <c r="ZQ63" s="76"/>
      <c r="ZR63" s="76"/>
      <c r="ZS63" s="76"/>
      <c r="ZT63" s="76"/>
      <c r="ZU63" s="76"/>
      <c r="ZV63" s="76"/>
      <c r="ZW63" s="76"/>
      <c r="ZX63" s="76"/>
      <c r="ZY63" s="76"/>
      <c r="ZZ63" s="76"/>
      <c r="AAA63" s="76"/>
      <c r="AAB63" s="76"/>
      <c r="AAC63" s="76"/>
      <c r="AAD63" s="76"/>
      <c r="AAE63" s="76"/>
      <c r="AAF63" s="76"/>
      <c r="AAG63" s="76"/>
      <c r="AAH63" s="76"/>
      <c r="AAI63" s="76"/>
      <c r="AAJ63" s="76"/>
      <c r="AAK63" s="76"/>
      <c r="AAL63" s="76"/>
      <c r="AAM63" s="76"/>
      <c r="AAN63" s="76"/>
      <c r="AAO63" s="76"/>
      <c r="AAP63" s="76"/>
      <c r="AAQ63" s="76"/>
      <c r="AAR63" s="76"/>
      <c r="AAS63" s="76"/>
      <c r="AAT63" s="76"/>
      <c r="AAU63" s="76"/>
      <c r="AAV63" s="76"/>
      <c r="AAW63" s="76"/>
      <c r="AAX63" s="76"/>
      <c r="AAY63" s="76"/>
      <c r="AAZ63" s="76"/>
      <c r="ABA63" s="76"/>
      <c r="ABB63" s="76"/>
      <c r="ABC63" s="76"/>
      <c r="ABD63" s="76"/>
      <c r="ABE63" s="76"/>
      <c r="ABF63" s="76"/>
      <c r="ABG63" s="76"/>
      <c r="ABH63" s="76"/>
      <c r="ABI63" s="76"/>
      <c r="ABJ63" s="76"/>
      <c r="ABK63" s="76"/>
      <c r="ABL63" s="76"/>
      <c r="ABM63" s="76"/>
      <c r="ABN63" s="76"/>
      <c r="ABO63" s="76"/>
      <c r="ABP63" s="76"/>
      <c r="ABQ63" s="76"/>
      <c r="ABR63" s="76"/>
      <c r="ABS63" s="76"/>
      <c r="ABT63" s="76"/>
      <c r="ABU63" s="76"/>
      <c r="ABV63" s="76"/>
      <c r="ABW63" s="76"/>
      <c r="ABX63" s="76"/>
      <c r="ABY63" s="76"/>
      <c r="ABZ63" s="76"/>
      <c r="ACA63" s="76"/>
      <c r="ACB63" s="76"/>
      <c r="ACC63" s="76"/>
      <c r="ACD63" s="76"/>
      <c r="ACE63" s="76"/>
      <c r="ACF63" s="76"/>
      <c r="ACG63" s="76"/>
      <c r="ACH63" s="76"/>
      <c r="ACI63" s="76"/>
      <c r="ACJ63" s="76"/>
      <c r="ACK63" s="76"/>
      <c r="ACL63" s="76"/>
      <c r="ACM63" s="76"/>
      <c r="ACN63" s="76"/>
      <c r="ACO63" s="76"/>
      <c r="ACP63" s="76"/>
      <c r="ACQ63" s="76"/>
      <c r="ACR63" s="76"/>
      <c r="ACS63" s="76"/>
      <c r="ACT63" s="76"/>
      <c r="ACU63" s="76"/>
      <c r="ACV63" s="76"/>
      <c r="ACW63" s="76"/>
      <c r="ACX63" s="76"/>
      <c r="ACY63" s="76"/>
      <c r="ACZ63" s="76"/>
      <c r="ADA63" s="76"/>
      <c r="ADB63" s="76"/>
      <c r="ADC63" s="76"/>
      <c r="ADD63" s="76"/>
      <c r="ADE63" s="76"/>
      <c r="ADF63" s="76"/>
      <c r="ADG63" s="76"/>
      <c r="ADH63" s="76"/>
      <c r="ADI63" s="76"/>
      <c r="ADJ63" s="76"/>
      <c r="ADK63" s="76"/>
      <c r="ADL63" s="76"/>
      <c r="ADM63" s="76"/>
      <c r="ADN63" s="76"/>
      <c r="ADO63" s="76"/>
      <c r="ADP63" s="76"/>
      <c r="ADQ63" s="76"/>
      <c r="ADR63" s="76"/>
      <c r="ADS63" s="76"/>
      <c r="ADT63" s="76"/>
      <c r="ADU63" s="76"/>
      <c r="ADV63" s="76"/>
      <c r="ADW63" s="76"/>
      <c r="ADX63" s="76"/>
      <c r="ADY63" s="76"/>
      <c r="ADZ63" s="76"/>
      <c r="AEA63" s="76"/>
      <c r="AEB63" s="76"/>
      <c r="AEC63" s="76"/>
      <c r="AED63" s="76"/>
      <c r="AEE63" s="76"/>
      <c r="AEF63" s="76"/>
      <c r="AEG63" s="76"/>
      <c r="AEH63" s="76"/>
      <c r="AEI63" s="76"/>
      <c r="AEJ63" s="76"/>
      <c r="AEK63" s="76"/>
      <c r="AEL63" s="76"/>
      <c r="AEM63" s="76"/>
      <c r="AEN63" s="76"/>
      <c r="AEO63" s="76"/>
      <c r="AEP63" s="76"/>
      <c r="AEQ63" s="76"/>
      <c r="AER63" s="76"/>
      <c r="AES63" s="76"/>
      <c r="AET63" s="76"/>
      <c r="AEU63" s="76"/>
      <c r="AEV63" s="76"/>
      <c r="AEW63" s="76"/>
      <c r="AEX63" s="76"/>
      <c r="AEY63" s="76"/>
      <c r="AEZ63" s="76"/>
      <c r="AFA63" s="76"/>
      <c r="AFB63" s="76"/>
      <c r="AFC63" s="76"/>
      <c r="AFD63" s="76"/>
      <c r="AFE63" s="76"/>
      <c r="AFF63" s="76"/>
      <c r="AFG63" s="76"/>
      <c r="AFH63" s="76"/>
      <c r="AFI63" s="76"/>
      <c r="AFJ63" s="76"/>
      <c r="AFK63" s="76"/>
      <c r="AFL63" s="76"/>
      <c r="AFM63" s="76"/>
      <c r="AFN63" s="76"/>
      <c r="AFO63" s="76"/>
      <c r="AFP63" s="76"/>
      <c r="AFQ63" s="76"/>
      <c r="AFR63" s="76"/>
      <c r="AFS63" s="76"/>
      <c r="AFT63" s="76"/>
      <c r="AFU63" s="76"/>
      <c r="AFV63" s="76"/>
      <c r="AFW63" s="76"/>
      <c r="AFX63" s="76"/>
      <c r="AFY63" s="76"/>
      <c r="AFZ63" s="76"/>
      <c r="AGA63" s="76"/>
      <c r="AGB63" s="76"/>
      <c r="AGC63" s="76"/>
      <c r="AGD63" s="76"/>
      <c r="AGE63" s="76"/>
      <c r="AGF63" s="76"/>
      <c r="AGG63" s="76"/>
      <c r="AGH63" s="76"/>
      <c r="AGI63" s="76"/>
      <c r="AGJ63" s="76"/>
      <c r="AGK63" s="76"/>
      <c r="AGL63" s="76"/>
      <c r="AGM63" s="76"/>
      <c r="AGN63" s="76"/>
      <c r="AGO63" s="76"/>
      <c r="AGP63" s="76"/>
      <c r="AGQ63" s="76"/>
      <c r="AGR63" s="76"/>
      <c r="AGS63" s="76"/>
      <c r="AGT63" s="76"/>
      <c r="AGU63" s="76"/>
      <c r="AGV63" s="76"/>
      <c r="AGW63" s="76"/>
      <c r="AGX63" s="76"/>
      <c r="AGY63" s="76"/>
      <c r="AGZ63" s="76"/>
      <c r="AHA63" s="76"/>
      <c r="AHB63" s="76"/>
      <c r="AHC63" s="76"/>
      <c r="AHD63" s="76"/>
      <c r="AHE63" s="76"/>
      <c r="AHF63" s="76"/>
      <c r="AHG63" s="76"/>
      <c r="AHH63" s="76"/>
      <c r="AHI63" s="76"/>
      <c r="AHJ63" s="76"/>
      <c r="AHK63" s="76"/>
      <c r="AHL63" s="76"/>
      <c r="AHM63" s="76"/>
      <c r="AHN63" s="76"/>
      <c r="AHO63" s="76"/>
      <c r="AHP63" s="76"/>
      <c r="AHQ63" s="76"/>
      <c r="AHR63" s="76"/>
      <c r="AHS63" s="76"/>
      <c r="AHT63" s="76"/>
      <c r="AHU63" s="76"/>
      <c r="AHV63" s="76"/>
      <c r="AHW63" s="76"/>
      <c r="AHX63" s="76"/>
      <c r="AHY63" s="76"/>
      <c r="AHZ63" s="76"/>
      <c r="AIA63" s="76"/>
      <c r="AIB63" s="76"/>
      <c r="AIC63" s="76"/>
      <c r="AID63" s="76"/>
      <c r="AIE63" s="76"/>
      <c r="AIF63" s="76"/>
      <c r="AIG63" s="76"/>
      <c r="AIH63" s="76"/>
      <c r="AII63" s="76"/>
      <c r="AIJ63" s="76"/>
      <c r="AIK63" s="76"/>
      <c r="AIL63" s="76"/>
      <c r="AIM63" s="76"/>
      <c r="AIN63" s="76"/>
      <c r="AIO63" s="76"/>
      <c r="AIP63" s="76"/>
      <c r="AIQ63" s="76"/>
      <c r="AIR63" s="76"/>
      <c r="AIS63" s="76"/>
      <c r="AIT63" s="76"/>
      <c r="AIU63" s="76"/>
      <c r="AIV63" s="76"/>
      <c r="AIW63" s="76"/>
      <c r="AIX63" s="76"/>
      <c r="AIY63" s="76"/>
      <c r="AIZ63" s="76"/>
      <c r="AJA63" s="76"/>
      <c r="AJB63" s="76"/>
      <c r="AJC63" s="76"/>
      <c r="AJD63" s="76"/>
      <c r="AJE63" s="76"/>
      <c r="AJF63" s="76"/>
      <c r="AJG63" s="76"/>
      <c r="AJH63" s="76"/>
      <c r="AJI63" s="76"/>
      <c r="AJJ63" s="76"/>
      <c r="AJK63" s="76"/>
      <c r="AJL63" s="76"/>
      <c r="AJM63" s="76"/>
      <c r="AJN63" s="76"/>
      <c r="AJO63" s="76"/>
      <c r="AJP63" s="76"/>
      <c r="AJQ63" s="76"/>
      <c r="AJR63" s="76"/>
      <c r="AJS63" s="76"/>
      <c r="AJT63" s="76"/>
      <c r="AJU63" s="76"/>
      <c r="AJV63" s="76"/>
      <c r="AJW63" s="76"/>
      <c r="AJX63" s="76"/>
      <c r="AJY63" s="76"/>
      <c r="AJZ63" s="76"/>
      <c r="AKA63" s="76"/>
      <c r="AKB63" s="76"/>
      <c r="AKC63" s="76"/>
      <c r="AKD63" s="76"/>
      <c r="AKE63" s="76"/>
      <c r="AKF63" s="76"/>
      <c r="AKG63" s="76"/>
      <c r="AKH63" s="76"/>
      <c r="AKI63" s="76"/>
      <c r="AKJ63" s="76"/>
      <c r="AKK63" s="76"/>
      <c r="AKL63" s="76"/>
      <c r="AKM63" s="76"/>
      <c r="AKN63" s="76"/>
      <c r="AKO63" s="76"/>
      <c r="AKP63" s="76"/>
      <c r="AKQ63" s="76"/>
      <c r="AKR63" s="76"/>
      <c r="AKS63" s="76"/>
      <c r="AKT63" s="76"/>
      <c r="AKU63" s="76"/>
      <c r="AKV63" s="76"/>
      <c r="AKW63" s="76"/>
      <c r="AKX63" s="76"/>
      <c r="AKY63" s="76"/>
      <c r="AKZ63" s="76"/>
      <c r="ALA63" s="76"/>
      <c r="ALB63" s="76"/>
      <c r="ALC63" s="76"/>
      <c r="ALD63" s="76"/>
      <c r="ALE63" s="76"/>
      <c r="ALF63" s="76"/>
      <c r="ALG63" s="76"/>
      <c r="ALH63" s="76"/>
      <c r="ALI63" s="76"/>
      <c r="ALJ63" s="76"/>
      <c r="ALK63" s="76"/>
      <c r="ALL63" s="76"/>
      <c r="ALM63" s="76"/>
      <c r="ALN63" s="76"/>
      <c r="ALO63" s="76"/>
      <c r="ALP63" s="76"/>
      <c r="ALQ63" s="76"/>
      <c r="ALR63" s="76"/>
      <c r="ALS63" s="76"/>
      <c r="ALT63" s="76"/>
      <c r="ALU63" s="76"/>
      <c r="ALV63" s="76"/>
      <c r="ALW63" s="76"/>
      <c r="ALX63" s="76"/>
      <c r="ALY63" s="76"/>
      <c r="ALZ63" s="76"/>
      <c r="AMA63" s="76"/>
      <c r="AMB63" s="76"/>
      <c r="AMC63" s="76"/>
      <c r="AMD63" s="76"/>
      <c r="AME63" s="76"/>
      <c r="AMF63" s="76"/>
      <c r="AMG63" s="76"/>
      <c r="AMH63" s="76"/>
      <c r="AMI63" s="76"/>
      <c r="AMJ63" s="76"/>
    </row>
    <row r="64" spans="1:1024" ht="13.5">
      <c r="A64" s="128"/>
      <c r="B64" s="134">
        <v>4226</v>
      </c>
      <c r="C64" s="135" t="s">
        <v>234</v>
      </c>
      <c r="D64" s="131">
        <v>10000</v>
      </c>
      <c r="E64" s="131">
        <v>0</v>
      </c>
      <c r="F64" s="136">
        <f t="shared" si="3"/>
        <v>0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  <c r="NO64" s="76"/>
      <c r="NP64" s="76"/>
      <c r="NQ64" s="76"/>
      <c r="NR64" s="76"/>
      <c r="NS64" s="76"/>
      <c r="NT64" s="76"/>
      <c r="NU64" s="76"/>
      <c r="NV64" s="76"/>
      <c r="NW64" s="76"/>
      <c r="NX64" s="76"/>
      <c r="NY64" s="76"/>
      <c r="NZ64" s="76"/>
      <c r="OA64" s="76"/>
      <c r="OB64" s="76"/>
      <c r="OC64" s="76"/>
      <c r="OD64" s="76"/>
      <c r="OE64" s="76"/>
      <c r="OF64" s="76"/>
      <c r="OG64" s="76"/>
      <c r="OH64" s="76"/>
      <c r="OI64" s="76"/>
      <c r="OJ64" s="76"/>
      <c r="OK64" s="76"/>
      <c r="OL64" s="76"/>
      <c r="OM64" s="76"/>
      <c r="ON64" s="76"/>
      <c r="OO64" s="76"/>
      <c r="OP64" s="76"/>
      <c r="OQ64" s="76"/>
      <c r="OR64" s="76"/>
      <c r="OS64" s="76"/>
      <c r="OT64" s="76"/>
      <c r="OU64" s="76"/>
      <c r="OV64" s="76"/>
      <c r="OW64" s="76"/>
      <c r="OX64" s="76"/>
      <c r="OY64" s="76"/>
      <c r="OZ64" s="76"/>
      <c r="PA64" s="76"/>
      <c r="PB64" s="76"/>
      <c r="PC64" s="76"/>
      <c r="PD64" s="76"/>
      <c r="PE64" s="76"/>
      <c r="PF64" s="76"/>
      <c r="PG64" s="76"/>
      <c r="PH64" s="76"/>
      <c r="PI64" s="76"/>
      <c r="PJ64" s="76"/>
      <c r="PK64" s="76"/>
      <c r="PL64" s="76"/>
      <c r="PM64" s="76"/>
      <c r="PN64" s="76"/>
      <c r="PO64" s="76"/>
      <c r="PP64" s="76"/>
      <c r="PQ64" s="76"/>
      <c r="PR64" s="76"/>
      <c r="PS64" s="76"/>
      <c r="PT64" s="76"/>
      <c r="PU64" s="76"/>
      <c r="PV64" s="76"/>
      <c r="PW64" s="76"/>
      <c r="PX64" s="76"/>
      <c r="PY64" s="76"/>
      <c r="PZ64" s="76"/>
      <c r="QA64" s="76"/>
      <c r="QB64" s="76"/>
      <c r="QC64" s="76"/>
      <c r="QD64" s="76"/>
      <c r="QE64" s="76"/>
      <c r="QF64" s="76"/>
      <c r="QG64" s="76"/>
      <c r="QH64" s="76"/>
      <c r="QI64" s="76"/>
      <c r="QJ64" s="76"/>
      <c r="QK64" s="76"/>
      <c r="QL64" s="76"/>
      <c r="QM64" s="76"/>
      <c r="QN64" s="76"/>
      <c r="QO64" s="76"/>
      <c r="QP64" s="76"/>
      <c r="QQ64" s="76"/>
      <c r="QR64" s="76"/>
      <c r="QS64" s="76"/>
      <c r="QT64" s="76"/>
      <c r="QU64" s="76"/>
      <c r="QV64" s="76"/>
      <c r="QW64" s="76"/>
      <c r="QX64" s="76"/>
      <c r="QY64" s="76"/>
      <c r="QZ64" s="76"/>
      <c r="RA64" s="76"/>
      <c r="RB64" s="76"/>
      <c r="RC64" s="76"/>
      <c r="RD64" s="76"/>
      <c r="RE64" s="76"/>
      <c r="RF64" s="76"/>
      <c r="RG64" s="76"/>
      <c r="RH64" s="76"/>
      <c r="RI64" s="76"/>
      <c r="RJ64" s="76"/>
      <c r="RK64" s="76"/>
      <c r="RL64" s="76"/>
      <c r="RM64" s="76"/>
      <c r="RN64" s="76"/>
      <c r="RO64" s="76"/>
      <c r="RP64" s="76"/>
      <c r="RQ64" s="76"/>
      <c r="RR64" s="76"/>
      <c r="RS64" s="76"/>
      <c r="RT64" s="76"/>
      <c r="RU64" s="76"/>
      <c r="RV64" s="76"/>
      <c r="RW64" s="76"/>
      <c r="RX64" s="76"/>
      <c r="RY64" s="76"/>
      <c r="RZ64" s="76"/>
      <c r="SA64" s="76"/>
      <c r="SB64" s="76"/>
      <c r="SC64" s="76"/>
      <c r="SD64" s="76"/>
      <c r="SE64" s="76"/>
      <c r="SF64" s="76"/>
      <c r="SG64" s="76"/>
      <c r="SH64" s="76"/>
      <c r="SI64" s="76"/>
      <c r="SJ64" s="76"/>
      <c r="SK64" s="76"/>
      <c r="SL64" s="76"/>
      <c r="SM64" s="76"/>
      <c r="SN64" s="76"/>
      <c r="SO64" s="76"/>
      <c r="SP64" s="76"/>
      <c r="SQ64" s="76"/>
      <c r="SR64" s="76"/>
      <c r="SS64" s="76"/>
      <c r="ST64" s="76"/>
      <c r="SU64" s="76"/>
      <c r="SV64" s="76"/>
      <c r="SW64" s="76"/>
      <c r="SX64" s="76"/>
      <c r="SY64" s="76"/>
      <c r="SZ64" s="76"/>
      <c r="TA64" s="76"/>
      <c r="TB64" s="76"/>
      <c r="TC64" s="76"/>
      <c r="TD64" s="76"/>
      <c r="TE64" s="76"/>
      <c r="TF64" s="76"/>
      <c r="TG64" s="76"/>
      <c r="TH64" s="76"/>
      <c r="TI64" s="76"/>
      <c r="TJ64" s="76"/>
      <c r="TK64" s="76"/>
      <c r="TL64" s="76"/>
      <c r="TM64" s="76"/>
      <c r="TN64" s="76"/>
      <c r="TO64" s="76"/>
      <c r="TP64" s="76"/>
      <c r="TQ64" s="76"/>
      <c r="TR64" s="76"/>
      <c r="TS64" s="76"/>
      <c r="TT64" s="76"/>
      <c r="TU64" s="76"/>
      <c r="TV64" s="76"/>
      <c r="TW64" s="76"/>
      <c r="TX64" s="76"/>
      <c r="TY64" s="76"/>
      <c r="TZ64" s="76"/>
      <c r="UA64" s="76"/>
      <c r="UB64" s="76"/>
      <c r="UC64" s="76"/>
      <c r="UD64" s="76"/>
      <c r="UE64" s="76"/>
      <c r="UF64" s="76"/>
      <c r="UG64" s="76"/>
      <c r="UH64" s="76"/>
      <c r="UI64" s="76"/>
      <c r="UJ64" s="76"/>
      <c r="UK64" s="76"/>
      <c r="UL64" s="76"/>
      <c r="UM64" s="76"/>
      <c r="UN64" s="76"/>
      <c r="UO64" s="76"/>
      <c r="UP64" s="76"/>
      <c r="UQ64" s="76"/>
      <c r="UR64" s="76"/>
      <c r="US64" s="76"/>
      <c r="UT64" s="76"/>
      <c r="UU64" s="76"/>
      <c r="UV64" s="76"/>
      <c r="UW64" s="76"/>
      <c r="UX64" s="76"/>
      <c r="UY64" s="76"/>
      <c r="UZ64" s="76"/>
      <c r="VA64" s="76"/>
      <c r="VB64" s="76"/>
      <c r="VC64" s="76"/>
      <c r="VD64" s="76"/>
      <c r="VE64" s="76"/>
      <c r="VF64" s="76"/>
      <c r="VG64" s="76"/>
      <c r="VH64" s="76"/>
      <c r="VI64" s="76"/>
      <c r="VJ64" s="76"/>
      <c r="VK64" s="76"/>
      <c r="VL64" s="76"/>
      <c r="VM64" s="76"/>
      <c r="VN64" s="76"/>
      <c r="VO64" s="76"/>
      <c r="VP64" s="76"/>
      <c r="VQ64" s="76"/>
      <c r="VR64" s="76"/>
      <c r="VS64" s="76"/>
      <c r="VT64" s="76"/>
      <c r="VU64" s="76"/>
      <c r="VV64" s="76"/>
      <c r="VW64" s="76"/>
      <c r="VX64" s="76"/>
      <c r="VY64" s="76"/>
      <c r="VZ64" s="76"/>
      <c r="WA64" s="76"/>
      <c r="WB64" s="76"/>
      <c r="WC64" s="76"/>
      <c r="WD64" s="76"/>
      <c r="WE64" s="76"/>
      <c r="WF64" s="76"/>
      <c r="WG64" s="76"/>
      <c r="WH64" s="76"/>
      <c r="WI64" s="76"/>
      <c r="WJ64" s="76"/>
      <c r="WK64" s="76"/>
      <c r="WL64" s="76"/>
      <c r="WM64" s="76"/>
      <c r="WN64" s="76"/>
      <c r="WO64" s="76"/>
      <c r="WP64" s="76"/>
      <c r="WQ64" s="76"/>
      <c r="WR64" s="76"/>
      <c r="WS64" s="76"/>
      <c r="WT64" s="76"/>
      <c r="WU64" s="76"/>
      <c r="WV64" s="76"/>
      <c r="WW64" s="76"/>
      <c r="WX64" s="76"/>
      <c r="WY64" s="76"/>
      <c r="WZ64" s="76"/>
      <c r="XA64" s="76"/>
      <c r="XB64" s="76"/>
      <c r="XC64" s="76"/>
      <c r="XD64" s="76"/>
      <c r="XE64" s="76"/>
      <c r="XF64" s="76"/>
      <c r="XG64" s="76"/>
      <c r="XH64" s="76"/>
      <c r="XI64" s="76"/>
      <c r="XJ64" s="76"/>
      <c r="XK64" s="76"/>
      <c r="XL64" s="76"/>
      <c r="XM64" s="76"/>
      <c r="XN64" s="76"/>
      <c r="XO64" s="76"/>
      <c r="XP64" s="76"/>
      <c r="XQ64" s="76"/>
      <c r="XR64" s="76"/>
      <c r="XS64" s="76"/>
      <c r="XT64" s="76"/>
      <c r="XU64" s="76"/>
      <c r="XV64" s="76"/>
      <c r="XW64" s="76"/>
      <c r="XX64" s="76"/>
      <c r="XY64" s="76"/>
      <c r="XZ64" s="76"/>
      <c r="YA64" s="76"/>
      <c r="YB64" s="76"/>
      <c r="YC64" s="76"/>
      <c r="YD64" s="76"/>
      <c r="YE64" s="76"/>
      <c r="YF64" s="76"/>
      <c r="YG64" s="76"/>
      <c r="YH64" s="76"/>
      <c r="YI64" s="76"/>
      <c r="YJ64" s="76"/>
      <c r="YK64" s="76"/>
      <c r="YL64" s="76"/>
      <c r="YM64" s="76"/>
      <c r="YN64" s="76"/>
      <c r="YO64" s="76"/>
      <c r="YP64" s="76"/>
      <c r="YQ64" s="76"/>
      <c r="YR64" s="76"/>
      <c r="YS64" s="76"/>
      <c r="YT64" s="76"/>
      <c r="YU64" s="76"/>
      <c r="YV64" s="76"/>
      <c r="YW64" s="76"/>
      <c r="YX64" s="76"/>
      <c r="YY64" s="76"/>
      <c r="YZ64" s="76"/>
      <c r="ZA64" s="76"/>
      <c r="ZB64" s="76"/>
      <c r="ZC64" s="76"/>
      <c r="ZD64" s="76"/>
      <c r="ZE64" s="76"/>
      <c r="ZF64" s="76"/>
      <c r="ZG64" s="76"/>
      <c r="ZH64" s="76"/>
      <c r="ZI64" s="76"/>
      <c r="ZJ64" s="76"/>
      <c r="ZK64" s="76"/>
      <c r="ZL64" s="76"/>
      <c r="ZM64" s="76"/>
      <c r="ZN64" s="76"/>
      <c r="ZO64" s="76"/>
      <c r="ZP64" s="76"/>
      <c r="ZQ64" s="76"/>
      <c r="ZR64" s="76"/>
      <c r="ZS64" s="76"/>
      <c r="ZT64" s="76"/>
      <c r="ZU64" s="76"/>
      <c r="ZV64" s="76"/>
      <c r="ZW64" s="76"/>
      <c r="ZX64" s="76"/>
      <c r="ZY64" s="76"/>
      <c r="ZZ64" s="76"/>
      <c r="AAA64" s="76"/>
      <c r="AAB64" s="76"/>
      <c r="AAC64" s="76"/>
      <c r="AAD64" s="76"/>
      <c r="AAE64" s="76"/>
      <c r="AAF64" s="76"/>
      <c r="AAG64" s="76"/>
      <c r="AAH64" s="76"/>
      <c r="AAI64" s="76"/>
      <c r="AAJ64" s="76"/>
      <c r="AAK64" s="76"/>
      <c r="AAL64" s="76"/>
      <c r="AAM64" s="76"/>
      <c r="AAN64" s="76"/>
      <c r="AAO64" s="76"/>
      <c r="AAP64" s="76"/>
      <c r="AAQ64" s="76"/>
      <c r="AAR64" s="76"/>
      <c r="AAS64" s="76"/>
      <c r="AAT64" s="76"/>
      <c r="AAU64" s="76"/>
      <c r="AAV64" s="76"/>
      <c r="AAW64" s="76"/>
      <c r="AAX64" s="76"/>
      <c r="AAY64" s="76"/>
      <c r="AAZ64" s="76"/>
      <c r="ABA64" s="76"/>
      <c r="ABB64" s="76"/>
      <c r="ABC64" s="76"/>
      <c r="ABD64" s="76"/>
      <c r="ABE64" s="76"/>
      <c r="ABF64" s="76"/>
      <c r="ABG64" s="76"/>
      <c r="ABH64" s="76"/>
      <c r="ABI64" s="76"/>
      <c r="ABJ64" s="76"/>
      <c r="ABK64" s="76"/>
      <c r="ABL64" s="76"/>
      <c r="ABM64" s="76"/>
      <c r="ABN64" s="76"/>
      <c r="ABO64" s="76"/>
      <c r="ABP64" s="76"/>
      <c r="ABQ64" s="76"/>
      <c r="ABR64" s="76"/>
      <c r="ABS64" s="76"/>
      <c r="ABT64" s="76"/>
      <c r="ABU64" s="76"/>
      <c r="ABV64" s="76"/>
      <c r="ABW64" s="76"/>
      <c r="ABX64" s="76"/>
      <c r="ABY64" s="76"/>
      <c r="ABZ64" s="76"/>
      <c r="ACA64" s="76"/>
      <c r="ACB64" s="76"/>
      <c r="ACC64" s="76"/>
      <c r="ACD64" s="76"/>
      <c r="ACE64" s="76"/>
      <c r="ACF64" s="76"/>
      <c r="ACG64" s="76"/>
      <c r="ACH64" s="76"/>
      <c r="ACI64" s="76"/>
      <c r="ACJ64" s="76"/>
      <c r="ACK64" s="76"/>
      <c r="ACL64" s="76"/>
      <c r="ACM64" s="76"/>
      <c r="ACN64" s="76"/>
      <c r="ACO64" s="76"/>
      <c r="ACP64" s="76"/>
      <c r="ACQ64" s="76"/>
      <c r="ACR64" s="76"/>
      <c r="ACS64" s="76"/>
      <c r="ACT64" s="76"/>
      <c r="ACU64" s="76"/>
      <c r="ACV64" s="76"/>
      <c r="ACW64" s="76"/>
      <c r="ACX64" s="76"/>
      <c r="ACY64" s="76"/>
      <c r="ACZ64" s="76"/>
      <c r="ADA64" s="76"/>
      <c r="ADB64" s="76"/>
      <c r="ADC64" s="76"/>
      <c r="ADD64" s="76"/>
      <c r="ADE64" s="76"/>
      <c r="ADF64" s="76"/>
      <c r="ADG64" s="76"/>
      <c r="ADH64" s="76"/>
      <c r="ADI64" s="76"/>
      <c r="ADJ64" s="76"/>
      <c r="ADK64" s="76"/>
      <c r="ADL64" s="76"/>
      <c r="ADM64" s="76"/>
      <c r="ADN64" s="76"/>
      <c r="ADO64" s="76"/>
      <c r="ADP64" s="76"/>
      <c r="ADQ64" s="76"/>
      <c r="ADR64" s="76"/>
      <c r="ADS64" s="76"/>
      <c r="ADT64" s="76"/>
      <c r="ADU64" s="76"/>
      <c r="ADV64" s="76"/>
      <c r="ADW64" s="76"/>
      <c r="ADX64" s="76"/>
      <c r="ADY64" s="76"/>
      <c r="ADZ64" s="76"/>
      <c r="AEA64" s="76"/>
      <c r="AEB64" s="76"/>
      <c r="AEC64" s="76"/>
      <c r="AED64" s="76"/>
      <c r="AEE64" s="76"/>
      <c r="AEF64" s="76"/>
      <c r="AEG64" s="76"/>
      <c r="AEH64" s="76"/>
      <c r="AEI64" s="76"/>
      <c r="AEJ64" s="76"/>
      <c r="AEK64" s="76"/>
      <c r="AEL64" s="76"/>
      <c r="AEM64" s="76"/>
      <c r="AEN64" s="76"/>
      <c r="AEO64" s="76"/>
      <c r="AEP64" s="76"/>
      <c r="AEQ64" s="76"/>
      <c r="AER64" s="76"/>
      <c r="AES64" s="76"/>
      <c r="AET64" s="76"/>
      <c r="AEU64" s="76"/>
      <c r="AEV64" s="76"/>
      <c r="AEW64" s="76"/>
      <c r="AEX64" s="76"/>
      <c r="AEY64" s="76"/>
      <c r="AEZ64" s="76"/>
      <c r="AFA64" s="76"/>
      <c r="AFB64" s="76"/>
      <c r="AFC64" s="76"/>
      <c r="AFD64" s="76"/>
      <c r="AFE64" s="76"/>
      <c r="AFF64" s="76"/>
      <c r="AFG64" s="76"/>
      <c r="AFH64" s="76"/>
      <c r="AFI64" s="76"/>
      <c r="AFJ64" s="76"/>
      <c r="AFK64" s="76"/>
      <c r="AFL64" s="76"/>
      <c r="AFM64" s="76"/>
      <c r="AFN64" s="76"/>
      <c r="AFO64" s="76"/>
      <c r="AFP64" s="76"/>
      <c r="AFQ64" s="76"/>
      <c r="AFR64" s="76"/>
      <c r="AFS64" s="76"/>
      <c r="AFT64" s="76"/>
      <c r="AFU64" s="76"/>
      <c r="AFV64" s="76"/>
      <c r="AFW64" s="76"/>
      <c r="AFX64" s="76"/>
      <c r="AFY64" s="76"/>
      <c r="AFZ64" s="76"/>
      <c r="AGA64" s="76"/>
      <c r="AGB64" s="76"/>
      <c r="AGC64" s="76"/>
      <c r="AGD64" s="76"/>
      <c r="AGE64" s="76"/>
      <c r="AGF64" s="76"/>
      <c r="AGG64" s="76"/>
      <c r="AGH64" s="76"/>
      <c r="AGI64" s="76"/>
      <c r="AGJ64" s="76"/>
      <c r="AGK64" s="76"/>
      <c r="AGL64" s="76"/>
      <c r="AGM64" s="76"/>
      <c r="AGN64" s="76"/>
      <c r="AGO64" s="76"/>
      <c r="AGP64" s="76"/>
      <c r="AGQ64" s="76"/>
      <c r="AGR64" s="76"/>
      <c r="AGS64" s="76"/>
      <c r="AGT64" s="76"/>
      <c r="AGU64" s="76"/>
      <c r="AGV64" s="76"/>
      <c r="AGW64" s="76"/>
      <c r="AGX64" s="76"/>
      <c r="AGY64" s="76"/>
      <c r="AGZ64" s="76"/>
      <c r="AHA64" s="76"/>
      <c r="AHB64" s="76"/>
      <c r="AHC64" s="76"/>
      <c r="AHD64" s="76"/>
      <c r="AHE64" s="76"/>
      <c r="AHF64" s="76"/>
      <c r="AHG64" s="76"/>
      <c r="AHH64" s="76"/>
      <c r="AHI64" s="76"/>
      <c r="AHJ64" s="76"/>
      <c r="AHK64" s="76"/>
      <c r="AHL64" s="76"/>
      <c r="AHM64" s="76"/>
      <c r="AHN64" s="76"/>
      <c r="AHO64" s="76"/>
      <c r="AHP64" s="76"/>
      <c r="AHQ64" s="76"/>
      <c r="AHR64" s="76"/>
      <c r="AHS64" s="76"/>
      <c r="AHT64" s="76"/>
      <c r="AHU64" s="76"/>
      <c r="AHV64" s="76"/>
      <c r="AHW64" s="76"/>
      <c r="AHX64" s="76"/>
      <c r="AHY64" s="76"/>
      <c r="AHZ64" s="76"/>
      <c r="AIA64" s="76"/>
      <c r="AIB64" s="76"/>
      <c r="AIC64" s="76"/>
      <c r="AID64" s="76"/>
      <c r="AIE64" s="76"/>
      <c r="AIF64" s="76"/>
      <c r="AIG64" s="76"/>
      <c r="AIH64" s="76"/>
      <c r="AII64" s="76"/>
      <c r="AIJ64" s="76"/>
      <c r="AIK64" s="76"/>
      <c r="AIL64" s="76"/>
      <c r="AIM64" s="76"/>
      <c r="AIN64" s="76"/>
      <c r="AIO64" s="76"/>
      <c r="AIP64" s="76"/>
      <c r="AIQ64" s="76"/>
      <c r="AIR64" s="76"/>
      <c r="AIS64" s="76"/>
      <c r="AIT64" s="76"/>
      <c r="AIU64" s="76"/>
      <c r="AIV64" s="76"/>
      <c r="AIW64" s="76"/>
      <c r="AIX64" s="76"/>
      <c r="AIY64" s="76"/>
      <c r="AIZ64" s="76"/>
      <c r="AJA64" s="76"/>
      <c r="AJB64" s="76"/>
      <c r="AJC64" s="76"/>
      <c r="AJD64" s="76"/>
      <c r="AJE64" s="76"/>
      <c r="AJF64" s="76"/>
      <c r="AJG64" s="76"/>
      <c r="AJH64" s="76"/>
      <c r="AJI64" s="76"/>
      <c r="AJJ64" s="76"/>
      <c r="AJK64" s="76"/>
      <c r="AJL64" s="76"/>
      <c r="AJM64" s="76"/>
      <c r="AJN64" s="76"/>
      <c r="AJO64" s="76"/>
      <c r="AJP64" s="76"/>
      <c r="AJQ64" s="76"/>
      <c r="AJR64" s="76"/>
      <c r="AJS64" s="76"/>
      <c r="AJT64" s="76"/>
      <c r="AJU64" s="76"/>
      <c r="AJV64" s="76"/>
      <c r="AJW64" s="76"/>
      <c r="AJX64" s="76"/>
      <c r="AJY64" s="76"/>
      <c r="AJZ64" s="76"/>
      <c r="AKA64" s="76"/>
      <c r="AKB64" s="76"/>
      <c r="AKC64" s="76"/>
      <c r="AKD64" s="76"/>
      <c r="AKE64" s="76"/>
      <c r="AKF64" s="76"/>
      <c r="AKG64" s="76"/>
      <c r="AKH64" s="76"/>
      <c r="AKI64" s="76"/>
      <c r="AKJ64" s="76"/>
      <c r="AKK64" s="76"/>
      <c r="AKL64" s="76"/>
      <c r="AKM64" s="76"/>
      <c r="AKN64" s="76"/>
      <c r="AKO64" s="76"/>
      <c r="AKP64" s="76"/>
      <c r="AKQ64" s="76"/>
      <c r="AKR64" s="76"/>
      <c r="AKS64" s="76"/>
      <c r="AKT64" s="76"/>
      <c r="AKU64" s="76"/>
      <c r="AKV64" s="76"/>
      <c r="AKW64" s="76"/>
      <c r="AKX64" s="76"/>
      <c r="AKY64" s="76"/>
      <c r="AKZ64" s="76"/>
      <c r="ALA64" s="76"/>
      <c r="ALB64" s="76"/>
      <c r="ALC64" s="76"/>
      <c r="ALD64" s="76"/>
      <c r="ALE64" s="76"/>
      <c r="ALF64" s="76"/>
      <c r="ALG64" s="76"/>
      <c r="ALH64" s="76"/>
      <c r="ALI64" s="76"/>
      <c r="ALJ64" s="76"/>
      <c r="ALK64" s="76"/>
      <c r="ALL64" s="76"/>
      <c r="ALM64" s="76"/>
      <c r="ALN64" s="76"/>
      <c r="ALO64" s="76"/>
      <c r="ALP64" s="76"/>
      <c r="ALQ64" s="76"/>
      <c r="ALR64" s="76"/>
      <c r="ALS64" s="76"/>
      <c r="ALT64" s="76"/>
      <c r="ALU64" s="76"/>
      <c r="ALV64" s="76"/>
      <c r="ALW64" s="76"/>
      <c r="ALX64" s="76"/>
      <c r="ALY64" s="76"/>
      <c r="ALZ64" s="76"/>
      <c r="AMA64" s="76"/>
      <c r="AMB64" s="76"/>
      <c r="AMC64" s="76"/>
      <c r="AMD64" s="76"/>
      <c r="AME64" s="76"/>
      <c r="AMF64" s="76"/>
      <c r="AMG64" s="76"/>
      <c r="AMH64" s="76"/>
      <c r="AMI64" s="76"/>
      <c r="AMJ64" s="76"/>
    </row>
    <row r="65" spans="1:1024" ht="13.5">
      <c r="A65" s="128"/>
      <c r="B65" s="126">
        <v>423</v>
      </c>
      <c r="C65" s="127" t="s">
        <v>235</v>
      </c>
      <c r="D65" s="123">
        <f>D66+D67</f>
        <v>20000</v>
      </c>
      <c r="E65" s="123">
        <f>E66+E67</f>
        <v>0</v>
      </c>
      <c r="F65" s="124">
        <v>0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  <c r="NO65" s="76"/>
      <c r="NP65" s="76"/>
      <c r="NQ65" s="76"/>
      <c r="NR65" s="76"/>
      <c r="NS65" s="76"/>
      <c r="NT65" s="76"/>
      <c r="NU65" s="76"/>
      <c r="NV65" s="76"/>
      <c r="NW65" s="76"/>
      <c r="NX65" s="76"/>
      <c r="NY65" s="76"/>
      <c r="NZ65" s="76"/>
      <c r="OA65" s="76"/>
      <c r="OB65" s="76"/>
      <c r="OC65" s="76"/>
      <c r="OD65" s="76"/>
      <c r="OE65" s="76"/>
      <c r="OF65" s="76"/>
      <c r="OG65" s="76"/>
      <c r="OH65" s="76"/>
      <c r="OI65" s="76"/>
      <c r="OJ65" s="76"/>
      <c r="OK65" s="76"/>
      <c r="OL65" s="76"/>
      <c r="OM65" s="76"/>
      <c r="ON65" s="76"/>
      <c r="OO65" s="76"/>
      <c r="OP65" s="76"/>
      <c r="OQ65" s="76"/>
      <c r="OR65" s="76"/>
      <c r="OS65" s="76"/>
      <c r="OT65" s="76"/>
      <c r="OU65" s="76"/>
      <c r="OV65" s="76"/>
      <c r="OW65" s="76"/>
      <c r="OX65" s="76"/>
      <c r="OY65" s="76"/>
      <c r="OZ65" s="76"/>
      <c r="PA65" s="76"/>
      <c r="PB65" s="76"/>
      <c r="PC65" s="76"/>
      <c r="PD65" s="76"/>
      <c r="PE65" s="76"/>
      <c r="PF65" s="76"/>
      <c r="PG65" s="76"/>
      <c r="PH65" s="76"/>
      <c r="PI65" s="76"/>
      <c r="PJ65" s="76"/>
      <c r="PK65" s="76"/>
      <c r="PL65" s="76"/>
      <c r="PM65" s="76"/>
      <c r="PN65" s="76"/>
      <c r="PO65" s="76"/>
      <c r="PP65" s="76"/>
      <c r="PQ65" s="76"/>
      <c r="PR65" s="76"/>
      <c r="PS65" s="76"/>
      <c r="PT65" s="76"/>
      <c r="PU65" s="76"/>
      <c r="PV65" s="76"/>
      <c r="PW65" s="76"/>
      <c r="PX65" s="76"/>
      <c r="PY65" s="76"/>
      <c r="PZ65" s="76"/>
      <c r="QA65" s="76"/>
      <c r="QB65" s="76"/>
      <c r="QC65" s="76"/>
      <c r="QD65" s="76"/>
      <c r="QE65" s="76"/>
      <c r="QF65" s="76"/>
      <c r="QG65" s="76"/>
      <c r="QH65" s="76"/>
      <c r="QI65" s="76"/>
      <c r="QJ65" s="76"/>
      <c r="QK65" s="76"/>
      <c r="QL65" s="76"/>
      <c r="QM65" s="76"/>
      <c r="QN65" s="76"/>
      <c r="QO65" s="76"/>
      <c r="QP65" s="76"/>
      <c r="QQ65" s="76"/>
      <c r="QR65" s="76"/>
      <c r="QS65" s="76"/>
      <c r="QT65" s="76"/>
      <c r="QU65" s="76"/>
      <c r="QV65" s="76"/>
      <c r="QW65" s="76"/>
      <c r="QX65" s="76"/>
      <c r="QY65" s="76"/>
      <c r="QZ65" s="76"/>
      <c r="RA65" s="76"/>
      <c r="RB65" s="76"/>
      <c r="RC65" s="76"/>
      <c r="RD65" s="76"/>
      <c r="RE65" s="76"/>
      <c r="RF65" s="76"/>
      <c r="RG65" s="76"/>
      <c r="RH65" s="76"/>
      <c r="RI65" s="76"/>
      <c r="RJ65" s="76"/>
      <c r="RK65" s="76"/>
      <c r="RL65" s="76"/>
      <c r="RM65" s="76"/>
      <c r="RN65" s="76"/>
      <c r="RO65" s="76"/>
      <c r="RP65" s="76"/>
      <c r="RQ65" s="76"/>
      <c r="RR65" s="76"/>
      <c r="RS65" s="76"/>
      <c r="RT65" s="76"/>
      <c r="RU65" s="76"/>
      <c r="RV65" s="76"/>
      <c r="RW65" s="76"/>
      <c r="RX65" s="76"/>
      <c r="RY65" s="76"/>
      <c r="RZ65" s="76"/>
      <c r="SA65" s="76"/>
      <c r="SB65" s="76"/>
      <c r="SC65" s="76"/>
      <c r="SD65" s="76"/>
      <c r="SE65" s="76"/>
      <c r="SF65" s="76"/>
      <c r="SG65" s="76"/>
      <c r="SH65" s="76"/>
      <c r="SI65" s="76"/>
      <c r="SJ65" s="76"/>
      <c r="SK65" s="76"/>
      <c r="SL65" s="76"/>
      <c r="SM65" s="76"/>
      <c r="SN65" s="76"/>
      <c r="SO65" s="76"/>
      <c r="SP65" s="76"/>
      <c r="SQ65" s="76"/>
      <c r="SR65" s="76"/>
      <c r="SS65" s="76"/>
      <c r="ST65" s="76"/>
      <c r="SU65" s="76"/>
      <c r="SV65" s="76"/>
      <c r="SW65" s="76"/>
      <c r="SX65" s="76"/>
      <c r="SY65" s="76"/>
      <c r="SZ65" s="76"/>
      <c r="TA65" s="76"/>
      <c r="TB65" s="76"/>
      <c r="TC65" s="76"/>
      <c r="TD65" s="76"/>
      <c r="TE65" s="76"/>
      <c r="TF65" s="76"/>
      <c r="TG65" s="76"/>
      <c r="TH65" s="76"/>
      <c r="TI65" s="76"/>
      <c r="TJ65" s="76"/>
      <c r="TK65" s="76"/>
      <c r="TL65" s="76"/>
      <c r="TM65" s="76"/>
      <c r="TN65" s="76"/>
      <c r="TO65" s="76"/>
      <c r="TP65" s="76"/>
      <c r="TQ65" s="76"/>
      <c r="TR65" s="76"/>
      <c r="TS65" s="76"/>
      <c r="TT65" s="76"/>
      <c r="TU65" s="76"/>
      <c r="TV65" s="76"/>
      <c r="TW65" s="76"/>
      <c r="TX65" s="76"/>
      <c r="TY65" s="76"/>
      <c r="TZ65" s="76"/>
      <c r="UA65" s="76"/>
      <c r="UB65" s="76"/>
      <c r="UC65" s="76"/>
      <c r="UD65" s="76"/>
      <c r="UE65" s="76"/>
      <c r="UF65" s="76"/>
      <c r="UG65" s="76"/>
      <c r="UH65" s="76"/>
      <c r="UI65" s="76"/>
      <c r="UJ65" s="76"/>
      <c r="UK65" s="76"/>
      <c r="UL65" s="76"/>
      <c r="UM65" s="76"/>
      <c r="UN65" s="76"/>
      <c r="UO65" s="76"/>
      <c r="UP65" s="76"/>
      <c r="UQ65" s="76"/>
      <c r="UR65" s="76"/>
      <c r="US65" s="76"/>
      <c r="UT65" s="76"/>
      <c r="UU65" s="76"/>
      <c r="UV65" s="76"/>
      <c r="UW65" s="76"/>
      <c r="UX65" s="76"/>
      <c r="UY65" s="76"/>
      <c r="UZ65" s="76"/>
      <c r="VA65" s="76"/>
      <c r="VB65" s="76"/>
      <c r="VC65" s="76"/>
      <c r="VD65" s="76"/>
      <c r="VE65" s="76"/>
      <c r="VF65" s="76"/>
      <c r="VG65" s="76"/>
      <c r="VH65" s="76"/>
      <c r="VI65" s="76"/>
      <c r="VJ65" s="76"/>
      <c r="VK65" s="76"/>
      <c r="VL65" s="76"/>
      <c r="VM65" s="76"/>
      <c r="VN65" s="76"/>
      <c r="VO65" s="76"/>
      <c r="VP65" s="76"/>
      <c r="VQ65" s="76"/>
      <c r="VR65" s="76"/>
      <c r="VS65" s="76"/>
      <c r="VT65" s="76"/>
      <c r="VU65" s="76"/>
      <c r="VV65" s="76"/>
      <c r="VW65" s="76"/>
      <c r="VX65" s="76"/>
      <c r="VY65" s="76"/>
      <c r="VZ65" s="76"/>
      <c r="WA65" s="76"/>
      <c r="WB65" s="76"/>
      <c r="WC65" s="76"/>
      <c r="WD65" s="76"/>
      <c r="WE65" s="76"/>
      <c r="WF65" s="76"/>
      <c r="WG65" s="76"/>
      <c r="WH65" s="76"/>
      <c r="WI65" s="76"/>
      <c r="WJ65" s="76"/>
      <c r="WK65" s="76"/>
      <c r="WL65" s="76"/>
      <c r="WM65" s="76"/>
      <c r="WN65" s="76"/>
      <c r="WO65" s="76"/>
      <c r="WP65" s="76"/>
      <c r="WQ65" s="76"/>
      <c r="WR65" s="76"/>
      <c r="WS65" s="76"/>
      <c r="WT65" s="76"/>
      <c r="WU65" s="76"/>
      <c r="WV65" s="76"/>
      <c r="WW65" s="76"/>
      <c r="WX65" s="76"/>
      <c r="WY65" s="76"/>
      <c r="WZ65" s="76"/>
      <c r="XA65" s="76"/>
      <c r="XB65" s="76"/>
      <c r="XC65" s="76"/>
      <c r="XD65" s="76"/>
      <c r="XE65" s="76"/>
      <c r="XF65" s="76"/>
      <c r="XG65" s="76"/>
      <c r="XH65" s="76"/>
      <c r="XI65" s="76"/>
      <c r="XJ65" s="76"/>
      <c r="XK65" s="76"/>
      <c r="XL65" s="76"/>
      <c r="XM65" s="76"/>
      <c r="XN65" s="76"/>
      <c r="XO65" s="76"/>
      <c r="XP65" s="76"/>
      <c r="XQ65" s="76"/>
      <c r="XR65" s="76"/>
      <c r="XS65" s="76"/>
      <c r="XT65" s="76"/>
      <c r="XU65" s="76"/>
      <c r="XV65" s="76"/>
      <c r="XW65" s="76"/>
      <c r="XX65" s="76"/>
      <c r="XY65" s="76"/>
      <c r="XZ65" s="76"/>
      <c r="YA65" s="76"/>
      <c r="YB65" s="76"/>
      <c r="YC65" s="76"/>
      <c r="YD65" s="76"/>
      <c r="YE65" s="76"/>
      <c r="YF65" s="76"/>
      <c r="YG65" s="76"/>
      <c r="YH65" s="76"/>
      <c r="YI65" s="76"/>
      <c r="YJ65" s="76"/>
      <c r="YK65" s="76"/>
      <c r="YL65" s="76"/>
      <c r="YM65" s="76"/>
      <c r="YN65" s="76"/>
      <c r="YO65" s="76"/>
      <c r="YP65" s="76"/>
      <c r="YQ65" s="76"/>
      <c r="YR65" s="76"/>
      <c r="YS65" s="76"/>
      <c r="YT65" s="76"/>
      <c r="YU65" s="76"/>
      <c r="YV65" s="76"/>
      <c r="YW65" s="76"/>
      <c r="YX65" s="76"/>
      <c r="YY65" s="76"/>
      <c r="YZ65" s="76"/>
      <c r="ZA65" s="76"/>
      <c r="ZB65" s="76"/>
      <c r="ZC65" s="76"/>
      <c r="ZD65" s="76"/>
      <c r="ZE65" s="76"/>
      <c r="ZF65" s="76"/>
      <c r="ZG65" s="76"/>
      <c r="ZH65" s="76"/>
      <c r="ZI65" s="76"/>
      <c r="ZJ65" s="76"/>
      <c r="ZK65" s="76"/>
      <c r="ZL65" s="76"/>
      <c r="ZM65" s="76"/>
      <c r="ZN65" s="76"/>
      <c r="ZO65" s="76"/>
      <c r="ZP65" s="76"/>
      <c r="ZQ65" s="76"/>
      <c r="ZR65" s="76"/>
      <c r="ZS65" s="76"/>
      <c r="ZT65" s="76"/>
      <c r="ZU65" s="76"/>
      <c r="ZV65" s="76"/>
      <c r="ZW65" s="76"/>
      <c r="ZX65" s="76"/>
      <c r="ZY65" s="76"/>
      <c r="ZZ65" s="76"/>
      <c r="AAA65" s="76"/>
      <c r="AAB65" s="76"/>
      <c r="AAC65" s="76"/>
      <c r="AAD65" s="76"/>
      <c r="AAE65" s="76"/>
      <c r="AAF65" s="76"/>
      <c r="AAG65" s="76"/>
      <c r="AAH65" s="76"/>
      <c r="AAI65" s="76"/>
      <c r="AAJ65" s="76"/>
      <c r="AAK65" s="76"/>
      <c r="AAL65" s="76"/>
      <c r="AAM65" s="76"/>
      <c r="AAN65" s="76"/>
      <c r="AAO65" s="76"/>
      <c r="AAP65" s="76"/>
      <c r="AAQ65" s="76"/>
      <c r="AAR65" s="76"/>
      <c r="AAS65" s="76"/>
      <c r="AAT65" s="76"/>
      <c r="AAU65" s="76"/>
      <c r="AAV65" s="76"/>
      <c r="AAW65" s="76"/>
      <c r="AAX65" s="76"/>
      <c r="AAY65" s="76"/>
      <c r="AAZ65" s="76"/>
      <c r="ABA65" s="76"/>
      <c r="ABB65" s="76"/>
      <c r="ABC65" s="76"/>
      <c r="ABD65" s="76"/>
      <c r="ABE65" s="76"/>
      <c r="ABF65" s="76"/>
      <c r="ABG65" s="76"/>
      <c r="ABH65" s="76"/>
      <c r="ABI65" s="76"/>
      <c r="ABJ65" s="76"/>
      <c r="ABK65" s="76"/>
      <c r="ABL65" s="76"/>
      <c r="ABM65" s="76"/>
      <c r="ABN65" s="76"/>
      <c r="ABO65" s="76"/>
      <c r="ABP65" s="76"/>
      <c r="ABQ65" s="76"/>
      <c r="ABR65" s="76"/>
      <c r="ABS65" s="76"/>
      <c r="ABT65" s="76"/>
      <c r="ABU65" s="76"/>
      <c r="ABV65" s="76"/>
      <c r="ABW65" s="76"/>
      <c r="ABX65" s="76"/>
      <c r="ABY65" s="76"/>
      <c r="ABZ65" s="76"/>
      <c r="ACA65" s="76"/>
      <c r="ACB65" s="76"/>
      <c r="ACC65" s="76"/>
      <c r="ACD65" s="76"/>
      <c r="ACE65" s="76"/>
      <c r="ACF65" s="76"/>
      <c r="ACG65" s="76"/>
      <c r="ACH65" s="76"/>
      <c r="ACI65" s="76"/>
      <c r="ACJ65" s="76"/>
      <c r="ACK65" s="76"/>
      <c r="ACL65" s="76"/>
      <c r="ACM65" s="76"/>
      <c r="ACN65" s="76"/>
      <c r="ACO65" s="76"/>
      <c r="ACP65" s="76"/>
      <c r="ACQ65" s="76"/>
      <c r="ACR65" s="76"/>
      <c r="ACS65" s="76"/>
      <c r="ACT65" s="76"/>
      <c r="ACU65" s="76"/>
      <c r="ACV65" s="76"/>
      <c r="ACW65" s="76"/>
      <c r="ACX65" s="76"/>
      <c r="ACY65" s="76"/>
      <c r="ACZ65" s="76"/>
      <c r="ADA65" s="76"/>
      <c r="ADB65" s="76"/>
      <c r="ADC65" s="76"/>
      <c r="ADD65" s="76"/>
      <c r="ADE65" s="76"/>
      <c r="ADF65" s="76"/>
      <c r="ADG65" s="76"/>
      <c r="ADH65" s="76"/>
      <c r="ADI65" s="76"/>
      <c r="ADJ65" s="76"/>
      <c r="ADK65" s="76"/>
      <c r="ADL65" s="76"/>
      <c r="ADM65" s="76"/>
      <c r="ADN65" s="76"/>
      <c r="ADO65" s="76"/>
      <c r="ADP65" s="76"/>
      <c r="ADQ65" s="76"/>
      <c r="ADR65" s="76"/>
      <c r="ADS65" s="76"/>
      <c r="ADT65" s="76"/>
      <c r="ADU65" s="76"/>
      <c r="ADV65" s="76"/>
      <c r="ADW65" s="76"/>
      <c r="ADX65" s="76"/>
      <c r="ADY65" s="76"/>
      <c r="ADZ65" s="76"/>
      <c r="AEA65" s="76"/>
      <c r="AEB65" s="76"/>
      <c r="AEC65" s="76"/>
      <c r="AED65" s="76"/>
      <c r="AEE65" s="76"/>
      <c r="AEF65" s="76"/>
      <c r="AEG65" s="76"/>
      <c r="AEH65" s="76"/>
      <c r="AEI65" s="76"/>
      <c r="AEJ65" s="76"/>
      <c r="AEK65" s="76"/>
      <c r="AEL65" s="76"/>
      <c r="AEM65" s="76"/>
      <c r="AEN65" s="76"/>
      <c r="AEO65" s="76"/>
      <c r="AEP65" s="76"/>
      <c r="AEQ65" s="76"/>
      <c r="AER65" s="76"/>
      <c r="AES65" s="76"/>
      <c r="AET65" s="76"/>
      <c r="AEU65" s="76"/>
      <c r="AEV65" s="76"/>
      <c r="AEW65" s="76"/>
      <c r="AEX65" s="76"/>
      <c r="AEY65" s="76"/>
      <c r="AEZ65" s="76"/>
      <c r="AFA65" s="76"/>
      <c r="AFB65" s="76"/>
      <c r="AFC65" s="76"/>
      <c r="AFD65" s="76"/>
      <c r="AFE65" s="76"/>
      <c r="AFF65" s="76"/>
      <c r="AFG65" s="76"/>
      <c r="AFH65" s="76"/>
      <c r="AFI65" s="76"/>
      <c r="AFJ65" s="76"/>
      <c r="AFK65" s="76"/>
      <c r="AFL65" s="76"/>
      <c r="AFM65" s="76"/>
      <c r="AFN65" s="76"/>
      <c r="AFO65" s="76"/>
      <c r="AFP65" s="76"/>
      <c r="AFQ65" s="76"/>
      <c r="AFR65" s="76"/>
      <c r="AFS65" s="76"/>
      <c r="AFT65" s="76"/>
      <c r="AFU65" s="76"/>
      <c r="AFV65" s="76"/>
      <c r="AFW65" s="76"/>
      <c r="AFX65" s="76"/>
      <c r="AFY65" s="76"/>
      <c r="AFZ65" s="76"/>
      <c r="AGA65" s="76"/>
      <c r="AGB65" s="76"/>
      <c r="AGC65" s="76"/>
      <c r="AGD65" s="76"/>
      <c r="AGE65" s="76"/>
      <c r="AGF65" s="76"/>
      <c r="AGG65" s="76"/>
      <c r="AGH65" s="76"/>
      <c r="AGI65" s="76"/>
      <c r="AGJ65" s="76"/>
      <c r="AGK65" s="76"/>
      <c r="AGL65" s="76"/>
      <c r="AGM65" s="76"/>
      <c r="AGN65" s="76"/>
      <c r="AGO65" s="76"/>
      <c r="AGP65" s="76"/>
      <c r="AGQ65" s="76"/>
      <c r="AGR65" s="76"/>
      <c r="AGS65" s="76"/>
      <c r="AGT65" s="76"/>
      <c r="AGU65" s="76"/>
      <c r="AGV65" s="76"/>
      <c r="AGW65" s="76"/>
      <c r="AGX65" s="76"/>
      <c r="AGY65" s="76"/>
      <c r="AGZ65" s="76"/>
      <c r="AHA65" s="76"/>
      <c r="AHB65" s="76"/>
      <c r="AHC65" s="76"/>
      <c r="AHD65" s="76"/>
      <c r="AHE65" s="76"/>
      <c r="AHF65" s="76"/>
      <c r="AHG65" s="76"/>
      <c r="AHH65" s="76"/>
      <c r="AHI65" s="76"/>
      <c r="AHJ65" s="76"/>
      <c r="AHK65" s="76"/>
      <c r="AHL65" s="76"/>
      <c r="AHM65" s="76"/>
      <c r="AHN65" s="76"/>
      <c r="AHO65" s="76"/>
      <c r="AHP65" s="76"/>
      <c r="AHQ65" s="76"/>
      <c r="AHR65" s="76"/>
      <c r="AHS65" s="76"/>
      <c r="AHT65" s="76"/>
      <c r="AHU65" s="76"/>
      <c r="AHV65" s="76"/>
      <c r="AHW65" s="76"/>
      <c r="AHX65" s="76"/>
      <c r="AHY65" s="76"/>
      <c r="AHZ65" s="76"/>
      <c r="AIA65" s="76"/>
      <c r="AIB65" s="76"/>
      <c r="AIC65" s="76"/>
      <c r="AID65" s="76"/>
      <c r="AIE65" s="76"/>
      <c r="AIF65" s="76"/>
      <c r="AIG65" s="76"/>
      <c r="AIH65" s="76"/>
      <c r="AII65" s="76"/>
      <c r="AIJ65" s="76"/>
      <c r="AIK65" s="76"/>
      <c r="AIL65" s="76"/>
      <c r="AIM65" s="76"/>
      <c r="AIN65" s="76"/>
      <c r="AIO65" s="76"/>
      <c r="AIP65" s="76"/>
      <c r="AIQ65" s="76"/>
      <c r="AIR65" s="76"/>
      <c r="AIS65" s="76"/>
      <c r="AIT65" s="76"/>
      <c r="AIU65" s="76"/>
      <c r="AIV65" s="76"/>
      <c r="AIW65" s="76"/>
      <c r="AIX65" s="76"/>
      <c r="AIY65" s="76"/>
      <c r="AIZ65" s="76"/>
      <c r="AJA65" s="76"/>
      <c r="AJB65" s="76"/>
      <c r="AJC65" s="76"/>
      <c r="AJD65" s="76"/>
      <c r="AJE65" s="76"/>
      <c r="AJF65" s="76"/>
      <c r="AJG65" s="76"/>
      <c r="AJH65" s="76"/>
      <c r="AJI65" s="76"/>
      <c r="AJJ65" s="76"/>
      <c r="AJK65" s="76"/>
      <c r="AJL65" s="76"/>
      <c r="AJM65" s="76"/>
      <c r="AJN65" s="76"/>
      <c r="AJO65" s="76"/>
      <c r="AJP65" s="76"/>
      <c r="AJQ65" s="76"/>
      <c r="AJR65" s="76"/>
      <c r="AJS65" s="76"/>
      <c r="AJT65" s="76"/>
      <c r="AJU65" s="76"/>
      <c r="AJV65" s="76"/>
      <c r="AJW65" s="76"/>
      <c r="AJX65" s="76"/>
      <c r="AJY65" s="76"/>
      <c r="AJZ65" s="76"/>
      <c r="AKA65" s="76"/>
      <c r="AKB65" s="76"/>
      <c r="AKC65" s="76"/>
      <c r="AKD65" s="76"/>
      <c r="AKE65" s="76"/>
      <c r="AKF65" s="76"/>
      <c r="AKG65" s="76"/>
      <c r="AKH65" s="76"/>
      <c r="AKI65" s="76"/>
      <c r="AKJ65" s="76"/>
      <c r="AKK65" s="76"/>
      <c r="AKL65" s="76"/>
      <c r="AKM65" s="76"/>
      <c r="AKN65" s="76"/>
      <c r="AKO65" s="76"/>
      <c r="AKP65" s="76"/>
      <c r="AKQ65" s="76"/>
      <c r="AKR65" s="76"/>
      <c r="AKS65" s="76"/>
      <c r="AKT65" s="76"/>
      <c r="AKU65" s="76"/>
      <c r="AKV65" s="76"/>
      <c r="AKW65" s="76"/>
      <c r="AKX65" s="76"/>
      <c r="AKY65" s="76"/>
      <c r="AKZ65" s="76"/>
      <c r="ALA65" s="76"/>
      <c r="ALB65" s="76"/>
      <c r="ALC65" s="76"/>
      <c r="ALD65" s="76"/>
      <c r="ALE65" s="76"/>
      <c r="ALF65" s="76"/>
      <c r="ALG65" s="76"/>
      <c r="ALH65" s="76"/>
      <c r="ALI65" s="76"/>
      <c r="ALJ65" s="76"/>
      <c r="ALK65" s="76"/>
      <c r="ALL65" s="76"/>
      <c r="ALM65" s="76"/>
      <c r="ALN65" s="76"/>
      <c r="ALO65" s="76"/>
      <c r="ALP65" s="76"/>
      <c r="ALQ65" s="76"/>
      <c r="ALR65" s="76"/>
      <c r="ALS65" s="76"/>
      <c r="ALT65" s="76"/>
      <c r="ALU65" s="76"/>
      <c r="ALV65" s="76"/>
      <c r="ALW65" s="76"/>
      <c r="ALX65" s="76"/>
      <c r="ALY65" s="76"/>
      <c r="ALZ65" s="76"/>
      <c r="AMA65" s="76"/>
      <c r="AMB65" s="76"/>
      <c r="AMC65" s="76"/>
      <c r="AMD65" s="76"/>
      <c r="AME65" s="76"/>
      <c r="AMF65" s="76"/>
      <c r="AMG65" s="76"/>
      <c r="AMH65" s="76"/>
      <c r="AMI65" s="76"/>
      <c r="AMJ65" s="76"/>
    </row>
    <row r="66" spans="1:1024" ht="13.5">
      <c r="A66" s="128"/>
      <c r="B66" s="133">
        <v>4231</v>
      </c>
      <c r="C66" s="130" t="s">
        <v>159</v>
      </c>
      <c r="D66" s="131">
        <v>10000</v>
      </c>
      <c r="E66" s="131">
        <v>0</v>
      </c>
      <c r="F66" s="132">
        <v>0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  <c r="NO66" s="76"/>
      <c r="NP66" s="76"/>
      <c r="NQ66" s="76"/>
      <c r="NR66" s="76"/>
      <c r="NS66" s="76"/>
      <c r="NT66" s="76"/>
      <c r="NU66" s="76"/>
      <c r="NV66" s="76"/>
      <c r="NW66" s="76"/>
      <c r="NX66" s="76"/>
      <c r="NY66" s="76"/>
      <c r="NZ66" s="76"/>
      <c r="OA66" s="76"/>
      <c r="OB66" s="76"/>
      <c r="OC66" s="76"/>
      <c r="OD66" s="76"/>
      <c r="OE66" s="76"/>
      <c r="OF66" s="76"/>
      <c r="OG66" s="76"/>
      <c r="OH66" s="76"/>
      <c r="OI66" s="76"/>
      <c r="OJ66" s="76"/>
      <c r="OK66" s="76"/>
      <c r="OL66" s="76"/>
      <c r="OM66" s="76"/>
      <c r="ON66" s="76"/>
      <c r="OO66" s="76"/>
      <c r="OP66" s="76"/>
      <c r="OQ66" s="76"/>
      <c r="OR66" s="76"/>
      <c r="OS66" s="76"/>
      <c r="OT66" s="76"/>
      <c r="OU66" s="76"/>
      <c r="OV66" s="76"/>
      <c r="OW66" s="76"/>
      <c r="OX66" s="76"/>
      <c r="OY66" s="76"/>
      <c r="OZ66" s="76"/>
      <c r="PA66" s="76"/>
      <c r="PB66" s="76"/>
      <c r="PC66" s="76"/>
      <c r="PD66" s="76"/>
      <c r="PE66" s="76"/>
      <c r="PF66" s="76"/>
      <c r="PG66" s="76"/>
      <c r="PH66" s="76"/>
      <c r="PI66" s="76"/>
      <c r="PJ66" s="76"/>
      <c r="PK66" s="76"/>
      <c r="PL66" s="76"/>
      <c r="PM66" s="76"/>
      <c r="PN66" s="76"/>
      <c r="PO66" s="76"/>
      <c r="PP66" s="76"/>
      <c r="PQ66" s="76"/>
      <c r="PR66" s="76"/>
      <c r="PS66" s="76"/>
      <c r="PT66" s="76"/>
      <c r="PU66" s="76"/>
      <c r="PV66" s="76"/>
      <c r="PW66" s="76"/>
      <c r="PX66" s="76"/>
      <c r="PY66" s="76"/>
      <c r="PZ66" s="76"/>
      <c r="QA66" s="76"/>
      <c r="QB66" s="76"/>
      <c r="QC66" s="76"/>
      <c r="QD66" s="76"/>
      <c r="QE66" s="76"/>
      <c r="QF66" s="76"/>
      <c r="QG66" s="76"/>
      <c r="QH66" s="76"/>
      <c r="QI66" s="76"/>
      <c r="QJ66" s="76"/>
      <c r="QK66" s="76"/>
      <c r="QL66" s="76"/>
      <c r="QM66" s="76"/>
      <c r="QN66" s="76"/>
      <c r="QO66" s="76"/>
      <c r="QP66" s="76"/>
      <c r="QQ66" s="76"/>
      <c r="QR66" s="76"/>
      <c r="QS66" s="76"/>
      <c r="QT66" s="76"/>
      <c r="QU66" s="76"/>
      <c r="QV66" s="76"/>
      <c r="QW66" s="76"/>
      <c r="QX66" s="76"/>
      <c r="QY66" s="76"/>
      <c r="QZ66" s="76"/>
      <c r="RA66" s="76"/>
      <c r="RB66" s="76"/>
      <c r="RC66" s="76"/>
      <c r="RD66" s="76"/>
      <c r="RE66" s="76"/>
      <c r="RF66" s="76"/>
      <c r="RG66" s="76"/>
      <c r="RH66" s="76"/>
      <c r="RI66" s="76"/>
      <c r="RJ66" s="76"/>
      <c r="RK66" s="76"/>
      <c r="RL66" s="76"/>
      <c r="RM66" s="76"/>
      <c r="RN66" s="76"/>
      <c r="RO66" s="76"/>
      <c r="RP66" s="76"/>
      <c r="RQ66" s="76"/>
      <c r="RR66" s="76"/>
      <c r="RS66" s="76"/>
      <c r="RT66" s="76"/>
      <c r="RU66" s="76"/>
      <c r="RV66" s="76"/>
      <c r="RW66" s="76"/>
      <c r="RX66" s="76"/>
      <c r="RY66" s="76"/>
      <c r="RZ66" s="76"/>
      <c r="SA66" s="76"/>
      <c r="SB66" s="76"/>
      <c r="SC66" s="76"/>
      <c r="SD66" s="76"/>
      <c r="SE66" s="76"/>
      <c r="SF66" s="76"/>
      <c r="SG66" s="76"/>
      <c r="SH66" s="76"/>
      <c r="SI66" s="76"/>
      <c r="SJ66" s="76"/>
      <c r="SK66" s="76"/>
      <c r="SL66" s="76"/>
      <c r="SM66" s="76"/>
      <c r="SN66" s="76"/>
      <c r="SO66" s="76"/>
      <c r="SP66" s="76"/>
      <c r="SQ66" s="76"/>
      <c r="SR66" s="76"/>
      <c r="SS66" s="76"/>
      <c r="ST66" s="76"/>
      <c r="SU66" s="76"/>
      <c r="SV66" s="76"/>
      <c r="SW66" s="76"/>
      <c r="SX66" s="76"/>
      <c r="SY66" s="76"/>
      <c r="SZ66" s="76"/>
      <c r="TA66" s="76"/>
      <c r="TB66" s="76"/>
      <c r="TC66" s="76"/>
      <c r="TD66" s="76"/>
      <c r="TE66" s="76"/>
      <c r="TF66" s="76"/>
      <c r="TG66" s="76"/>
      <c r="TH66" s="76"/>
      <c r="TI66" s="76"/>
      <c r="TJ66" s="76"/>
      <c r="TK66" s="76"/>
      <c r="TL66" s="76"/>
      <c r="TM66" s="76"/>
      <c r="TN66" s="76"/>
      <c r="TO66" s="76"/>
      <c r="TP66" s="76"/>
      <c r="TQ66" s="76"/>
      <c r="TR66" s="76"/>
      <c r="TS66" s="76"/>
      <c r="TT66" s="76"/>
      <c r="TU66" s="76"/>
      <c r="TV66" s="76"/>
      <c r="TW66" s="76"/>
      <c r="TX66" s="76"/>
      <c r="TY66" s="76"/>
      <c r="TZ66" s="76"/>
      <c r="UA66" s="76"/>
      <c r="UB66" s="76"/>
      <c r="UC66" s="76"/>
      <c r="UD66" s="76"/>
      <c r="UE66" s="76"/>
      <c r="UF66" s="76"/>
      <c r="UG66" s="76"/>
      <c r="UH66" s="76"/>
      <c r="UI66" s="76"/>
      <c r="UJ66" s="76"/>
      <c r="UK66" s="76"/>
      <c r="UL66" s="76"/>
      <c r="UM66" s="76"/>
      <c r="UN66" s="76"/>
      <c r="UO66" s="76"/>
      <c r="UP66" s="76"/>
      <c r="UQ66" s="76"/>
      <c r="UR66" s="76"/>
      <c r="US66" s="76"/>
      <c r="UT66" s="76"/>
      <c r="UU66" s="76"/>
      <c r="UV66" s="76"/>
      <c r="UW66" s="76"/>
      <c r="UX66" s="76"/>
      <c r="UY66" s="76"/>
      <c r="UZ66" s="76"/>
      <c r="VA66" s="76"/>
      <c r="VB66" s="76"/>
      <c r="VC66" s="76"/>
      <c r="VD66" s="76"/>
      <c r="VE66" s="76"/>
      <c r="VF66" s="76"/>
      <c r="VG66" s="76"/>
      <c r="VH66" s="76"/>
      <c r="VI66" s="76"/>
      <c r="VJ66" s="76"/>
      <c r="VK66" s="76"/>
      <c r="VL66" s="76"/>
      <c r="VM66" s="76"/>
      <c r="VN66" s="76"/>
      <c r="VO66" s="76"/>
      <c r="VP66" s="76"/>
      <c r="VQ66" s="76"/>
      <c r="VR66" s="76"/>
      <c r="VS66" s="76"/>
      <c r="VT66" s="76"/>
      <c r="VU66" s="76"/>
      <c r="VV66" s="76"/>
      <c r="VW66" s="76"/>
      <c r="VX66" s="76"/>
      <c r="VY66" s="76"/>
      <c r="VZ66" s="76"/>
      <c r="WA66" s="76"/>
      <c r="WB66" s="76"/>
      <c r="WC66" s="76"/>
      <c r="WD66" s="76"/>
      <c r="WE66" s="76"/>
      <c r="WF66" s="76"/>
      <c r="WG66" s="76"/>
      <c r="WH66" s="76"/>
      <c r="WI66" s="76"/>
      <c r="WJ66" s="76"/>
      <c r="WK66" s="76"/>
      <c r="WL66" s="76"/>
      <c r="WM66" s="76"/>
      <c r="WN66" s="76"/>
      <c r="WO66" s="76"/>
      <c r="WP66" s="76"/>
      <c r="WQ66" s="76"/>
      <c r="WR66" s="76"/>
      <c r="WS66" s="76"/>
      <c r="WT66" s="76"/>
      <c r="WU66" s="76"/>
      <c r="WV66" s="76"/>
      <c r="WW66" s="76"/>
      <c r="WX66" s="76"/>
      <c r="WY66" s="76"/>
      <c r="WZ66" s="76"/>
      <c r="XA66" s="76"/>
      <c r="XB66" s="76"/>
      <c r="XC66" s="76"/>
      <c r="XD66" s="76"/>
      <c r="XE66" s="76"/>
      <c r="XF66" s="76"/>
      <c r="XG66" s="76"/>
      <c r="XH66" s="76"/>
      <c r="XI66" s="76"/>
      <c r="XJ66" s="76"/>
      <c r="XK66" s="76"/>
      <c r="XL66" s="76"/>
      <c r="XM66" s="76"/>
      <c r="XN66" s="76"/>
      <c r="XO66" s="76"/>
      <c r="XP66" s="76"/>
      <c r="XQ66" s="76"/>
      <c r="XR66" s="76"/>
      <c r="XS66" s="76"/>
      <c r="XT66" s="76"/>
      <c r="XU66" s="76"/>
      <c r="XV66" s="76"/>
      <c r="XW66" s="76"/>
      <c r="XX66" s="76"/>
      <c r="XY66" s="76"/>
      <c r="XZ66" s="76"/>
      <c r="YA66" s="76"/>
      <c r="YB66" s="76"/>
      <c r="YC66" s="76"/>
      <c r="YD66" s="76"/>
      <c r="YE66" s="76"/>
      <c r="YF66" s="76"/>
      <c r="YG66" s="76"/>
      <c r="YH66" s="76"/>
      <c r="YI66" s="76"/>
      <c r="YJ66" s="76"/>
      <c r="YK66" s="76"/>
      <c r="YL66" s="76"/>
      <c r="YM66" s="76"/>
      <c r="YN66" s="76"/>
      <c r="YO66" s="76"/>
      <c r="YP66" s="76"/>
      <c r="YQ66" s="76"/>
      <c r="YR66" s="76"/>
      <c r="YS66" s="76"/>
      <c r="YT66" s="76"/>
      <c r="YU66" s="76"/>
      <c r="YV66" s="76"/>
      <c r="YW66" s="76"/>
      <c r="YX66" s="76"/>
      <c r="YY66" s="76"/>
      <c r="YZ66" s="76"/>
      <c r="ZA66" s="76"/>
      <c r="ZB66" s="76"/>
      <c r="ZC66" s="76"/>
      <c r="ZD66" s="76"/>
      <c r="ZE66" s="76"/>
      <c r="ZF66" s="76"/>
      <c r="ZG66" s="76"/>
      <c r="ZH66" s="76"/>
      <c r="ZI66" s="76"/>
      <c r="ZJ66" s="76"/>
      <c r="ZK66" s="76"/>
      <c r="ZL66" s="76"/>
      <c r="ZM66" s="76"/>
      <c r="ZN66" s="76"/>
      <c r="ZO66" s="76"/>
      <c r="ZP66" s="76"/>
      <c r="ZQ66" s="76"/>
      <c r="ZR66" s="76"/>
      <c r="ZS66" s="76"/>
      <c r="ZT66" s="76"/>
      <c r="ZU66" s="76"/>
      <c r="ZV66" s="76"/>
      <c r="ZW66" s="76"/>
      <c r="ZX66" s="76"/>
      <c r="ZY66" s="76"/>
      <c r="ZZ66" s="76"/>
      <c r="AAA66" s="76"/>
      <c r="AAB66" s="76"/>
      <c r="AAC66" s="76"/>
      <c r="AAD66" s="76"/>
      <c r="AAE66" s="76"/>
      <c r="AAF66" s="76"/>
      <c r="AAG66" s="76"/>
      <c r="AAH66" s="76"/>
      <c r="AAI66" s="76"/>
      <c r="AAJ66" s="76"/>
      <c r="AAK66" s="76"/>
      <c r="AAL66" s="76"/>
      <c r="AAM66" s="76"/>
      <c r="AAN66" s="76"/>
      <c r="AAO66" s="76"/>
      <c r="AAP66" s="76"/>
      <c r="AAQ66" s="76"/>
      <c r="AAR66" s="76"/>
      <c r="AAS66" s="76"/>
      <c r="AAT66" s="76"/>
      <c r="AAU66" s="76"/>
      <c r="AAV66" s="76"/>
      <c r="AAW66" s="76"/>
      <c r="AAX66" s="76"/>
      <c r="AAY66" s="76"/>
      <c r="AAZ66" s="76"/>
      <c r="ABA66" s="76"/>
      <c r="ABB66" s="76"/>
      <c r="ABC66" s="76"/>
      <c r="ABD66" s="76"/>
      <c r="ABE66" s="76"/>
      <c r="ABF66" s="76"/>
      <c r="ABG66" s="76"/>
      <c r="ABH66" s="76"/>
      <c r="ABI66" s="76"/>
      <c r="ABJ66" s="76"/>
      <c r="ABK66" s="76"/>
      <c r="ABL66" s="76"/>
      <c r="ABM66" s="76"/>
      <c r="ABN66" s="76"/>
      <c r="ABO66" s="76"/>
      <c r="ABP66" s="76"/>
      <c r="ABQ66" s="76"/>
      <c r="ABR66" s="76"/>
      <c r="ABS66" s="76"/>
      <c r="ABT66" s="76"/>
      <c r="ABU66" s="76"/>
      <c r="ABV66" s="76"/>
      <c r="ABW66" s="76"/>
      <c r="ABX66" s="76"/>
      <c r="ABY66" s="76"/>
      <c r="ABZ66" s="76"/>
      <c r="ACA66" s="76"/>
      <c r="ACB66" s="76"/>
      <c r="ACC66" s="76"/>
      <c r="ACD66" s="76"/>
      <c r="ACE66" s="76"/>
      <c r="ACF66" s="76"/>
      <c r="ACG66" s="76"/>
      <c r="ACH66" s="76"/>
      <c r="ACI66" s="76"/>
      <c r="ACJ66" s="76"/>
      <c r="ACK66" s="76"/>
      <c r="ACL66" s="76"/>
      <c r="ACM66" s="76"/>
      <c r="ACN66" s="76"/>
      <c r="ACO66" s="76"/>
      <c r="ACP66" s="76"/>
      <c r="ACQ66" s="76"/>
      <c r="ACR66" s="76"/>
      <c r="ACS66" s="76"/>
      <c r="ACT66" s="76"/>
      <c r="ACU66" s="76"/>
      <c r="ACV66" s="76"/>
      <c r="ACW66" s="76"/>
      <c r="ACX66" s="76"/>
      <c r="ACY66" s="76"/>
      <c r="ACZ66" s="76"/>
      <c r="ADA66" s="76"/>
      <c r="ADB66" s="76"/>
      <c r="ADC66" s="76"/>
      <c r="ADD66" s="76"/>
      <c r="ADE66" s="76"/>
      <c r="ADF66" s="76"/>
      <c r="ADG66" s="76"/>
      <c r="ADH66" s="76"/>
      <c r="ADI66" s="76"/>
      <c r="ADJ66" s="76"/>
      <c r="ADK66" s="76"/>
      <c r="ADL66" s="76"/>
      <c r="ADM66" s="76"/>
      <c r="ADN66" s="76"/>
      <c r="ADO66" s="76"/>
      <c r="ADP66" s="76"/>
      <c r="ADQ66" s="76"/>
      <c r="ADR66" s="76"/>
      <c r="ADS66" s="76"/>
      <c r="ADT66" s="76"/>
      <c r="ADU66" s="76"/>
      <c r="ADV66" s="76"/>
      <c r="ADW66" s="76"/>
      <c r="ADX66" s="76"/>
      <c r="ADY66" s="76"/>
      <c r="ADZ66" s="76"/>
      <c r="AEA66" s="76"/>
      <c r="AEB66" s="76"/>
      <c r="AEC66" s="76"/>
      <c r="AED66" s="76"/>
      <c r="AEE66" s="76"/>
      <c r="AEF66" s="76"/>
      <c r="AEG66" s="76"/>
      <c r="AEH66" s="76"/>
      <c r="AEI66" s="76"/>
      <c r="AEJ66" s="76"/>
      <c r="AEK66" s="76"/>
      <c r="AEL66" s="76"/>
      <c r="AEM66" s="76"/>
      <c r="AEN66" s="76"/>
      <c r="AEO66" s="76"/>
      <c r="AEP66" s="76"/>
      <c r="AEQ66" s="76"/>
      <c r="AER66" s="76"/>
      <c r="AES66" s="76"/>
      <c r="AET66" s="76"/>
      <c r="AEU66" s="76"/>
      <c r="AEV66" s="76"/>
      <c r="AEW66" s="76"/>
      <c r="AEX66" s="76"/>
      <c r="AEY66" s="76"/>
      <c r="AEZ66" s="76"/>
      <c r="AFA66" s="76"/>
      <c r="AFB66" s="76"/>
      <c r="AFC66" s="76"/>
      <c r="AFD66" s="76"/>
      <c r="AFE66" s="76"/>
      <c r="AFF66" s="76"/>
      <c r="AFG66" s="76"/>
      <c r="AFH66" s="76"/>
      <c r="AFI66" s="76"/>
      <c r="AFJ66" s="76"/>
      <c r="AFK66" s="76"/>
      <c r="AFL66" s="76"/>
      <c r="AFM66" s="76"/>
      <c r="AFN66" s="76"/>
      <c r="AFO66" s="76"/>
      <c r="AFP66" s="76"/>
      <c r="AFQ66" s="76"/>
      <c r="AFR66" s="76"/>
      <c r="AFS66" s="76"/>
      <c r="AFT66" s="76"/>
      <c r="AFU66" s="76"/>
      <c r="AFV66" s="76"/>
      <c r="AFW66" s="76"/>
      <c r="AFX66" s="76"/>
      <c r="AFY66" s="76"/>
      <c r="AFZ66" s="76"/>
      <c r="AGA66" s="76"/>
      <c r="AGB66" s="76"/>
      <c r="AGC66" s="76"/>
      <c r="AGD66" s="76"/>
      <c r="AGE66" s="76"/>
      <c r="AGF66" s="76"/>
      <c r="AGG66" s="76"/>
      <c r="AGH66" s="76"/>
      <c r="AGI66" s="76"/>
      <c r="AGJ66" s="76"/>
      <c r="AGK66" s="76"/>
      <c r="AGL66" s="76"/>
      <c r="AGM66" s="76"/>
      <c r="AGN66" s="76"/>
      <c r="AGO66" s="76"/>
      <c r="AGP66" s="76"/>
      <c r="AGQ66" s="76"/>
      <c r="AGR66" s="76"/>
      <c r="AGS66" s="76"/>
      <c r="AGT66" s="76"/>
      <c r="AGU66" s="76"/>
      <c r="AGV66" s="76"/>
      <c r="AGW66" s="76"/>
      <c r="AGX66" s="76"/>
      <c r="AGY66" s="76"/>
      <c r="AGZ66" s="76"/>
      <c r="AHA66" s="76"/>
      <c r="AHB66" s="76"/>
      <c r="AHC66" s="76"/>
      <c r="AHD66" s="76"/>
      <c r="AHE66" s="76"/>
      <c r="AHF66" s="76"/>
      <c r="AHG66" s="76"/>
      <c r="AHH66" s="76"/>
      <c r="AHI66" s="76"/>
      <c r="AHJ66" s="76"/>
      <c r="AHK66" s="76"/>
      <c r="AHL66" s="76"/>
      <c r="AHM66" s="76"/>
      <c r="AHN66" s="76"/>
      <c r="AHO66" s="76"/>
      <c r="AHP66" s="76"/>
      <c r="AHQ66" s="76"/>
      <c r="AHR66" s="76"/>
      <c r="AHS66" s="76"/>
      <c r="AHT66" s="76"/>
      <c r="AHU66" s="76"/>
      <c r="AHV66" s="76"/>
      <c r="AHW66" s="76"/>
      <c r="AHX66" s="76"/>
      <c r="AHY66" s="76"/>
      <c r="AHZ66" s="76"/>
      <c r="AIA66" s="76"/>
      <c r="AIB66" s="76"/>
      <c r="AIC66" s="76"/>
      <c r="AID66" s="76"/>
      <c r="AIE66" s="76"/>
      <c r="AIF66" s="76"/>
      <c r="AIG66" s="76"/>
      <c r="AIH66" s="76"/>
      <c r="AII66" s="76"/>
      <c r="AIJ66" s="76"/>
      <c r="AIK66" s="76"/>
      <c r="AIL66" s="76"/>
      <c r="AIM66" s="76"/>
      <c r="AIN66" s="76"/>
      <c r="AIO66" s="76"/>
      <c r="AIP66" s="76"/>
      <c r="AIQ66" s="76"/>
      <c r="AIR66" s="76"/>
      <c r="AIS66" s="76"/>
      <c r="AIT66" s="76"/>
      <c r="AIU66" s="76"/>
      <c r="AIV66" s="76"/>
      <c r="AIW66" s="76"/>
      <c r="AIX66" s="76"/>
      <c r="AIY66" s="76"/>
      <c r="AIZ66" s="76"/>
      <c r="AJA66" s="76"/>
      <c r="AJB66" s="76"/>
      <c r="AJC66" s="76"/>
      <c r="AJD66" s="76"/>
      <c r="AJE66" s="76"/>
      <c r="AJF66" s="76"/>
      <c r="AJG66" s="76"/>
      <c r="AJH66" s="76"/>
      <c r="AJI66" s="76"/>
      <c r="AJJ66" s="76"/>
      <c r="AJK66" s="76"/>
      <c r="AJL66" s="76"/>
      <c r="AJM66" s="76"/>
      <c r="AJN66" s="76"/>
      <c r="AJO66" s="76"/>
      <c r="AJP66" s="76"/>
      <c r="AJQ66" s="76"/>
      <c r="AJR66" s="76"/>
      <c r="AJS66" s="76"/>
      <c r="AJT66" s="76"/>
      <c r="AJU66" s="76"/>
      <c r="AJV66" s="76"/>
      <c r="AJW66" s="76"/>
      <c r="AJX66" s="76"/>
      <c r="AJY66" s="76"/>
      <c r="AJZ66" s="76"/>
      <c r="AKA66" s="76"/>
      <c r="AKB66" s="76"/>
      <c r="AKC66" s="76"/>
      <c r="AKD66" s="76"/>
      <c r="AKE66" s="76"/>
      <c r="AKF66" s="76"/>
      <c r="AKG66" s="76"/>
      <c r="AKH66" s="76"/>
      <c r="AKI66" s="76"/>
      <c r="AKJ66" s="76"/>
      <c r="AKK66" s="76"/>
      <c r="AKL66" s="76"/>
      <c r="AKM66" s="76"/>
      <c r="AKN66" s="76"/>
      <c r="AKO66" s="76"/>
      <c r="AKP66" s="76"/>
      <c r="AKQ66" s="76"/>
      <c r="AKR66" s="76"/>
      <c r="AKS66" s="76"/>
      <c r="AKT66" s="76"/>
      <c r="AKU66" s="76"/>
      <c r="AKV66" s="76"/>
      <c r="AKW66" s="76"/>
      <c r="AKX66" s="76"/>
      <c r="AKY66" s="76"/>
      <c r="AKZ66" s="76"/>
      <c r="ALA66" s="76"/>
      <c r="ALB66" s="76"/>
      <c r="ALC66" s="76"/>
      <c r="ALD66" s="76"/>
      <c r="ALE66" s="76"/>
      <c r="ALF66" s="76"/>
      <c r="ALG66" s="76"/>
      <c r="ALH66" s="76"/>
      <c r="ALI66" s="76"/>
      <c r="ALJ66" s="76"/>
      <c r="ALK66" s="76"/>
      <c r="ALL66" s="76"/>
      <c r="ALM66" s="76"/>
      <c r="ALN66" s="76"/>
      <c r="ALO66" s="76"/>
      <c r="ALP66" s="76"/>
      <c r="ALQ66" s="76"/>
      <c r="ALR66" s="76"/>
      <c r="ALS66" s="76"/>
      <c r="ALT66" s="76"/>
      <c r="ALU66" s="76"/>
      <c r="ALV66" s="76"/>
      <c r="ALW66" s="76"/>
      <c r="ALX66" s="76"/>
      <c r="ALY66" s="76"/>
      <c r="ALZ66" s="76"/>
      <c r="AMA66" s="76"/>
      <c r="AMB66" s="76"/>
      <c r="AMC66" s="76"/>
      <c r="AMD66" s="76"/>
      <c r="AME66" s="76"/>
      <c r="AMF66" s="76"/>
      <c r="AMG66" s="76"/>
      <c r="AMH66" s="76"/>
      <c r="AMI66" s="76"/>
      <c r="AMJ66" s="76"/>
    </row>
    <row r="67" spans="1:1024" ht="13.5">
      <c r="A67" s="128"/>
      <c r="B67" s="133">
        <v>4233</v>
      </c>
      <c r="C67" s="130" t="s">
        <v>236</v>
      </c>
      <c r="D67" s="131">
        <v>10000</v>
      </c>
      <c r="E67" s="131">
        <v>0</v>
      </c>
      <c r="F67" s="132">
        <v>0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  <c r="NO67" s="76"/>
      <c r="NP67" s="76"/>
      <c r="NQ67" s="76"/>
      <c r="NR67" s="76"/>
      <c r="NS67" s="76"/>
      <c r="NT67" s="76"/>
      <c r="NU67" s="76"/>
      <c r="NV67" s="76"/>
      <c r="NW67" s="76"/>
      <c r="NX67" s="76"/>
      <c r="NY67" s="76"/>
      <c r="NZ67" s="76"/>
      <c r="OA67" s="76"/>
      <c r="OB67" s="76"/>
      <c r="OC67" s="76"/>
      <c r="OD67" s="76"/>
      <c r="OE67" s="76"/>
      <c r="OF67" s="76"/>
      <c r="OG67" s="76"/>
      <c r="OH67" s="76"/>
      <c r="OI67" s="76"/>
      <c r="OJ67" s="76"/>
      <c r="OK67" s="76"/>
      <c r="OL67" s="76"/>
      <c r="OM67" s="76"/>
      <c r="ON67" s="76"/>
      <c r="OO67" s="76"/>
      <c r="OP67" s="76"/>
      <c r="OQ67" s="76"/>
      <c r="OR67" s="76"/>
      <c r="OS67" s="76"/>
      <c r="OT67" s="76"/>
      <c r="OU67" s="76"/>
      <c r="OV67" s="76"/>
      <c r="OW67" s="76"/>
      <c r="OX67" s="76"/>
      <c r="OY67" s="76"/>
      <c r="OZ67" s="76"/>
      <c r="PA67" s="76"/>
      <c r="PB67" s="76"/>
      <c r="PC67" s="76"/>
      <c r="PD67" s="76"/>
      <c r="PE67" s="76"/>
      <c r="PF67" s="76"/>
      <c r="PG67" s="76"/>
      <c r="PH67" s="76"/>
      <c r="PI67" s="76"/>
      <c r="PJ67" s="76"/>
      <c r="PK67" s="76"/>
      <c r="PL67" s="76"/>
      <c r="PM67" s="76"/>
      <c r="PN67" s="76"/>
      <c r="PO67" s="76"/>
      <c r="PP67" s="76"/>
      <c r="PQ67" s="76"/>
      <c r="PR67" s="76"/>
      <c r="PS67" s="76"/>
      <c r="PT67" s="76"/>
      <c r="PU67" s="76"/>
      <c r="PV67" s="76"/>
      <c r="PW67" s="76"/>
      <c r="PX67" s="76"/>
      <c r="PY67" s="76"/>
      <c r="PZ67" s="76"/>
      <c r="QA67" s="76"/>
      <c r="QB67" s="76"/>
      <c r="QC67" s="76"/>
      <c r="QD67" s="76"/>
      <c r="QE67" s="76"/>
      <c r="QF67" s="76"/>
      <c r="QG67" s="76"/>
      <c r="QH67" s="76"/>
      <c r="QI67" s="76"/>
      <c r="QJ67" s="76"/>
      <c r="QK67" s="76"/>
      <c r="QL67" s="76"/>
      <c r="QM67" s="76"/>
      <c r="QN67" s="76"/>
      <c r="QO67" s="76"/>
      <c r="QP67" s="76"/>
      <c r="QQ67" s="76"/>
      <c r="QR67" s="76"/>
      <c r="QS67" s="76"/>
      <c r="QT67" s="76"/>
      <c r="QU67" s="76"/>
      <c r="QV67" s="76"/>
      <c r="QW67" s="76"/>
      <c r="QX67" s="76"/>
      <c r="QY67" s="76"/>
      <c r="QZ67" s="76"/>
      <c r="RA67" s="76"/>
      <c r="RB67" s="76"/>
      <c r="RC67" s="76"/>
      <c r="RD67" s="76"/>
      <c r="RE67" s="76"/>
      <c r="RF67" s="76"/>
      <c r="RG67" s="76"/>
      <c r="RH67" s="76"/>
      <c r="RI67" s="76"/>
      <c r="RJ67" s="76"/>
      <c r="RK67" s="76"/>
      <c r="RL67" s="76"/>
      <c r="RM67" s="76"/>
      <c r="RN67" s="76"/>
      <c r="RO67" s="76"/>
      <c r="RP67" s="76"/>
      <c r="RQ67" s="76"/>
      <c r="RR67" s="76"/>
      <c r="RS67" s="76"/>
      <c r="RT67" s="76"/>
      <c r="RU67" s="76"/>
      <c r="RV67" s="76"/>
      <c r="RW67" s="76"/>
      <c r="RX67" s="76"/>
      <c r="RY67" s="76"/>
      <c r="RZ67" s="76"/>
      <c r="SA67" s="76"/>
      <c r="SB67" s="76"/>
      <c r="SC67" s="76"/>
      <c r="SD67" s="76"/>
      <c r="SE67" s="76"/>
      <c r="SF67" s="76"/>
      <c r="SG67" s="76"/>
      <c r="SH67" s="76"/>
      <c r="SI67" s="76"/>
      <c r="SJ67" s="76"/>
      <c r="SK67" s="76"/>
      <c r="SL67" s="76"/>
      <c r="SM67" s="76"/>
      <c r="SN67" s="76"/>
      <c r="SO67" s="76"/>
      <c r="SP67" s="76"/>
      <c r="SQ67" s="76"/>
      <c r="SR67" s="76"/>
      <c r="SS67" s="76"/>
      <c r="ST67" s="76"/>
      <c r="SU67" s="76"/>
      <c r="SV67" s="76"/>
      <c r="SW67" s="76"/>
      <c r="SX67" s="76"/>
      <c r="SY67" s="76"/>
      <c r="SZ67" s="76"/>
      <c r="TA67" s="76"/>
      <c r="TB67" s="76"/>
      <c r="TC67" s="76"/>
      <c r="TD67" s="76"/>
      <c r="TE67" s="76"/>
      <c r="TF67" s="76"/>
      <c r="TG67" s="76"/>
      <c r="TH67" s="76"/>
      <c r="TI67" s="76"/>
      <c r="TJ67" s="76"/>
      <c r="TK67" s="76"/>
      <c r="TL67" s="76"/>
      <c r="TM67" s="76"/>
      <c r="TN67" s="76"/>
      <c r="TO67" s="76"/>
      <c r="TP67" s="76"/>
      <c r="TQ67" s="76"/>
      <c r="TR67" s="76"/>
      <c r="TS67" s="76"/>
      <c r="TT67" s="76"/>
      <c r="TU67" s="76"/>
      <c r="TV67" s="76"/>
      <c r="TW67" s="76"/>
      <c r="TX67" s="76"/>
      <c r="TY67" s="76"/>
      <c r="TZ67" s="76"/>
      <c r="UA67" s="76"/>
      <c r="UB67" s="76"/>
      <c r="UC67" s="76"/>
      <c r="UD67" s="76"/>
      <c r="UE67" s="76"/>
      <c r="UF67" s="76"/>
      <c r="UG67" s="76"/>
      <c r="UH67" s="76"/>
      <c r="UI67" s="76"/>
      <c r="UJ67" s="76"/>
      <c r="UK67" s="76"/>
      <c r="UL67" s="76"/>
      <c r="UM67" s="76"/>
      <c r="UN67" s="76"/>
      <c r="UO67" s="76"/>
      <c r="UP67" s="76"/>
      <c r="UQ67" s="76"/>
      <c r="UR67" s="76"/>
      <c r="US67" s="76"/>
      <c r="UT67" s="76"/>
      <c r="UU67" s="76"/>
      <c r="UV67" s="76"/>
      <c r="UW67" s="76"/>
      <c r="UX67" s="76"/>
      <c r="UY67" s="76"/>
      <c r="UZ67" s="76"/>
      <c r="VA67" s="76"/>
      <c r="VB67" s="76"/>
      <c r="VC67" s="76"/>
      <c r="VD67" s="76"/>
      <c r="VE67" s="76"/>
      <c r="VF67" s="76"/>
      <c r="VG67" s="76"/>
      <c r="VH67" s="76"/>
      <c r="VI67" s="76"/>
      <c r="VJ67" s="76"/>
      <c r="VK67" s="76"/>
      <c r="VL67" s="76"/>
      <c r="VM67" s="76"/>
      <c r="VN67" s="76"/>
      <c r="VO67" s="76"/>
      <c r="VP67" s="76"/>
      <c r="VQ67" s="76"/>
      <c r="VR67" s="76"/>
      <c r="VS67" s="76"/>
      <c r="VT67" s="76"/>
      <c r="VU67" s="76"/>
      <c r="VV67" s="76"/>
      <c r="VW67" s="76"/>
      <c r="VX67" s="76"/>
      <c r="VY67" s="76"/>
      <c r="VZ67" s="76"/>
      <c r="WA67" s="76"/>
      <c r="WB67" s="76"/>
      <c r="WC67" s="76"/>
      <c r="WD67" s="76"/>
      <c r="WE67" s="76"/>
      <c r="WF67" s="76"/>
      <c r="WG67" s="76"/>
      <c r="WH67" s="76"/>
      <c r="WI67" s="76"/>
      <c r="WJ67" s="76"/>
      <c r="WK67" s="76"/>
      <c r="WL67" s="76"/>
      <c r="WM67" s="76"/>
      <c r="WN67" s="76"/>
      <c r="WO67" s="76"/>
      <c r="WP67" s="76"/>
      <c r="WQ67" s="76"/>
      <c r="WR67" s="76"/>
      <c r="WS67" s="76"/>
      <c r="WT67" s="76"/>
      <c r="WU67" s="76"/>
      <c r="WV67" s="76"/>
      <c r="WW67" s="76"/>
      <c r="WX67" s="76"/>
      <c r="WY67" s="76"/>
      <c r="WZ67" s="76"/>
      <c r="XA67" s="76"/>
      <c r="XB67" s="76"/>
      <c r="XC67" s="76"/>
      <c r="XD67" s="76"/>
      <c r="XE67" s="76"/>
      <c r="XF67" s="76"/>
      <c r="XG67" s="76"/>
      <c r="XH67" s="76"/>
      <c r="XI67" s="76"/>
      <c r="XJ67" s="76"/>
      <c r="XK67" s="76"/>
      <c r="XL67" s="76"/>
      <c r="XM67" s="76"/>
      <c r="XN67" s="76"/>
      <c r="XO67" s="76"/>
      <c r="XP67" s="76"/>
      <c r="XQ67" s="76"/>
      <c r="XR67" s="76"/>
      <c r="XS67" s="76"/>
      <c r="XT67" s="76"/>
      <c r="XU67" s="76"/>
      <c r="XV67" s="76"/>
      <c r="XW67" s="76"/>
      <c r="XX67" s="76"/>
      <c r="XY67" s="76"/>
      <c r="XZ67" s="76"/>
      <c r="YA67" s="76"/>
      <c r="YB67" s="76"/>
      <c r="YC67" s="76"/>
      <c r="YD67" s="76"/>
      <c r="YE67" s="76"/>
      <c r="YF67" s="76"/>
      <c r="YG67" s="76"/>
      <c r="YH67" s="76"/>
      <c r="YI67" s="76"/>
      <c r="YJ67" s="76"/>
      <c r="YK67" s="76"/>
      <c r="YL67" s="76"/>
      <c r="YM67" s="76"/>
      <c r="YN67" s="76"/>
      <c r="YO67" s="76"/>
      <c r="YP67" s="76"/>
      <c r="YQ67" s="76"/>
      <c r="YR67" s="76"/>
      <c r="YS67" s="76"/>
      <c r="YT67" s="76"/>
      <c r="YU67" s="76"/>
      <c r="YV67" s="76"/>
      <c r="YW67" s="76"/>
      <c r="YX67" s="76"/>
      <c r="YY67" s="76"/>
      <c r="YZ67" s="76"/>
      <c r="ZA67" s="76"/>
      <c r="ZB67" s="76"/>
      <c r="ZC67" s="76"/>
      <c r="ZD67" s="76"/>
      <c r="ZE67" s="76"/>
      <c r="ZF67" s="76"/>
      <c r="ZG67" s="76"/>
      <c r="ZH67" s="76"/>
      <c r="ZI67" s="76"/>
      <c r="ZJ67" s="76"/>
      <c r="ZK67" s="76"/>
      <c r="ZL67" s="76"/>
      <c r="ZM67" s="76"/>
      <c r="ZN67" s="76"/>
      <c r="ZO67" s="76"/>
      <c r="ZP67" s="76"/>
      <c r="ZQ67" s="76"/>
      <c r="ZR67" s="76"/>
      <c r="ZS67" s="76"/>
      <c r="ZT67" s="76"/>
      <c r="ZU67" s="76"/>
      <c r="ZV67" s="76"/>
      <c r="ZW67" s="76"/>
      <c r="ZX67" s="76"/>
      <c r="ZY67" s="76"/>
      <c r="ZZ67" s="76"/>
      <c r="AAA67" s="76"/>
      <c r="AAB67" s="76"/>
      <c r="AAC67" s="76"/>
      <c r="AAD67" s="76"/>
      <c r="AAE67" s="76"/>
      <c r="AAF67" s="76"/>
      <c r="AAG67" s="76"/>
      <c r="AAH67" s="76"/>
      <c r="AAI67" s="76"/>
      <c r="AAJ67" s="76"/>
      <c r="AAK67" s="76"/>
      <c r="AAL67" s="76"/>
      <c r="AAM67" s="76"/>
      <c r="AAN67" s="76"/>
      <c r="AAO67" s="76"/>
      <c r="AAP67" s="76"/>
      <c r="AAQ67" s="76"/>
      <c r="AAR67" s="76"/>
      <c r="AAS67" s="76"/>
      <c r="AAT67" s="76"/>
      <c r="AAU67" s="76"/>
      <c r="AAV67" s="76"/>
      <c r="AAW67" s="76"/>
      <c r="AAX67" s="76"/>
      <c r="AAY67" s="76"/>
      <c r="AAZ67" s="76"/>
      <c r="ABA67" s="76"/>
      <c r="ABB67" s="76"/>
      <c r="ABC67" s="76"/>
      <c r="ABD67" s="76"/>
      <c r="ABE67" s="76"/>
      <c r="ABF67" s="76"/>
      <c r="ABG67" s="76"/>
      <c r="ABH67" s="76"/>
      <c r="ABI67" s="76"/>
      <c r="ABJ67" s="76"/>
      <c r="ABK67" s="76"/>
      <c r="ABL67" s="76"/>
      <c r="ABM67" s="76"/>
      <c r="ABN67" s="76"/>
      <c r="ABO67" s="76"/>
      <c r="ABP67" s="76"/>
      <c r="ABQ67" s="76"/>
      <c r="ABR67" s="76"/>
      <c r="ABS67" s="76"/>
      <c r="ABT67" s="76"/>
      <c r="ABU67" s="76"/>
      <c r="ABV67" s="76"/>
      <c r="ABW67" s="76"/>
      <c r="ABX67" s="76"/>
      <c r="ABY67" s="76"/>
      <c r="ABZ67" s="76"/>
      <c r="ACA67" s="76"/>
      <c r="ACB67" s="76"/>
      <c r="ACC67" s="76"/>
      <c r="ACD67" s="76"/>
      <c r="ACE67" s="76"/>
      <c r="ACF67" s="76"/>
      <c r="ACG67" s="76"/>
      <c r="ACH67" s="76"/>
      <c r="ACI67" s="76"/>
      <c r="ACJ67" s="76"/>
      <c r="ACK67" s="76"/>
      <c r="ACL67" s="76"/>
      <c r="ACM67" s="76"/>
      <c r="ACN67" s="76"/>
      <c r="ACO67" s="76"/>
      <c r="ACP67" s="76"/>
      <c r="ACQ67" s="76"/>
      <c r="ACR67" s="76"/>
      <c r="ACS67" s="76"/>
      <c r="ACT67" s="76"/>
      <c r="ACU67" s="76"/>
      <c r="ACV67" s="76"/>
      <c r="ACW67" s="76"/>
      <c r="ACX67" s="76"/>
      <c r="ACY67" s="76"/>
      <c r="ACZ67" s="76"/>
      <c r="ADA67" s="76"/>
      <c r="ADB67" s="76"/>
      <c r="ADC67" s="76"/>
      <c r="ADD67" s="76"/>
      <c r="ADE67" s="76"/>
      <c r="ADF67" s="76"/>
      <c r="ADG67" s="76"/>
      <c r="ADH67" s="76"/>
      <c r="ADI67" s="76"/>
      <c r="ADJ67" s="76"/>
      <c r="ADK67" s="76"/>
      <c r="ADL67" s="76"/>
      <c r="ADM67" s="76"/>
      <c r="ADN67" s="76"/>
      <c r="ADO67" s="76"/>
      <c r="ADP67" s="76"/>
      <c r="ADQ67" s="76"/>
      <c r="ADR67" s="76"/>
      <c r="ADS67" s="76"/>
      <c r="ADT67" s="76"/>
      <c r="ADU67" s="76"/>
      <c r="ADV67" s="76"/>
      <c r="ADW67" s="76"/>
      <c r="ADX67" s="76"/>
      <c r="ADY67" s="76"/>
      <c r="ADZ67" s="76"/>
      <c r="AEA67" s="76"/>
      <c r="AEB67" s="76"/>
      <c r="AEC67" s="76"/>
      <c r="AED67" s="76"/>
      <c r="AEE67" s="76"/>
      <c r="AEF67" s="76"/>
      <c r="AEG67" s="76"/>
      <c r="AEH67" s="76"/>
      <c r="AEI67" s="76"/>
      <c r="AEJ67" s="76"/>
      <c r="AEK67" s="76"/>
      <c r="AEL67" s="76"/>
      <c r="AEM67" s="76"/>
      <c r="AEN67" s="76"/>
      <c r="AEO67" s="76"/>
      <c r="AEP67" s="76"/>
      <c r="AEQ67" s="76"/>
      <c r="AER67" s="76"/>
      <c r="AES67" s="76"/>
      <c r="AET67" s="76"/>
      <c r="AEU67" s="76"/>
      <c r="AEV67" s="76"/>
      <c r="AEW67" s="76"/>
      <c r="AEX67" s="76"/>
      <c r="AEY67" s="76"/>
      <c r="AEZ67" s="76"/>
      <c r="AFA67" s="76"/>
      <c r="AFB67" s="76"/>
      <c r="AFC67" s="76"/>
      <c r="AFD67" s="76"/>
      <c r="AFE67" s="76"/>
      <c r="AFF67" s="76"/>
      <c r="AFG67" s="76"/>
      <c r="AFH67" s="76"/>
      <c r="AFI67" s="76"/>
      <c r="AFJ67" s="76"/>
      <c r="AFK67" s="76"/>
      <c r="AFL67" s="76"/>
      <c r="AFM67" s="76"/>
      <c r="AFN67" s="76"/>
      <c r="AFO67" s="76"/>
      <c r="AFP67" s="76"/>
      <c r="AFQ67" s="76"/>
      <c r="AFR67" s="76"/>
      <c r="AFS67" s="76"/>
      <c r="AFT67" s="76"/>
      <c r="AFU67" s="76"/>
      <c r="AFV67" s="76"/>
      <c r="AFW67" s="76"/>
      <c r="AFX67" s="76"/>
      <c r="AFY67" s="76"/>
      <c r="AFZ67" s="76"/>
      <c r="AGA67" s="76"/>
      <c r="AGB67" s="76"/>
      <c r="AGC67" s="76"/>
      <c r="AGD67" s="76"/>
      <c r="AGE67" s="76"/>
      <c r="AGF67" s="76"/>
      <c r="AGG67" s="76"/>
      <c r="AGH67" s="76"/>
      <c r="AGI67" s="76"/>
      <c r="AGJ67" s="76"/>
      <c r="AGK67" s="76"/>
      <c r="AGL67" s="76"/>
      <c r="AGM67" s="76"/>
      <c r="AGN67" s="76"/>
      <c r="AGO67" s="76"/>
      <c r="AGP67" s="76"/>
      <c r="AGQ67" s="76"/>
      <c r="AGR67" s="76"/>
      <c r="AGS67" s="76"/>
      <c r="AGT67" s="76"/>
      <c r="AGU67" s="76"/>
      <c r="AGV67" s="76"/>
      <c r="AGW67" s="76"/>
      <c r="AGX67" s="76"/>
      <c r="AGY67" s="76"/>
      <c r="AGZ67" s="76"/>
      <c r="AHA67" s="76"/>
      <c r="AHB67" s="76"/>
      <c r="AHC67" s="76"/>
      <c r="AHD67" s="76"/>
      <c r="AHE67" s="76"/>
      <c r="AHF67" s="76"/>
      <c r="AHG67" s="76"/>
      <c r="AHH67" s="76"/>
      <c r="AHI67" s="76"/>
      <c r="AHJ67" s="76"/>
      <c r="AHK67" s="76"/>
      <c r="AHL67" s="76"/>
      <c r="AHM67" s="76"/>
      <c r="AHN67" s="76"/>
      <c r="AHO67" s="76"/>
      <c r="AHP67" s="76"/>
      <c r="AHQ67" s="76"/>
      <c r="AHR67" s="76"/>
      <c r="AHS67" s="76"/>
      <c r="AHT67" s="76"/>
      <c r="AHU67" s="76"/>
      <c r="AHV67" s="76"/>
      <c r="AHW67" s="76"/>
      <c r="AHX67" s="76"/>
      <c r="AHY67" s="76"/>
      <c r="AHZ67" s="76"/>
      <c r="AIA67" s="76"/>
      <c r="AIB67" s="76"/>
      <c r="AIC67" s="76"/>
      <c r="AID67" s="76"/>
      <c r="AIE67" s="76"/>
      <c r="AIF67" s="76"/>
      <c r="AIG67" s="76"/>
      <c r="AIH67" s="76"/>
      <c r="AII67" s="76"/>
      <c r="AIJ67" s="76"/>
      <c r="AIK67" s="76"/>
      <c r="AIL67" s="76"/>
      <c r="AIM67" s="76"/>
      <c r="AIN67" s="76"/>
      <c r="AIO67" s="76"/>
      <c r="AIP67" s="76"/>
      <c r="AIQ67" s="76"/>
      <c r="AIR67" s="76"/>
      <c r="AIS67" s="76"/>
      <c r="AIT67" s="76"/>
      <c r="AIU67" s="76"/>
      <c r="AIV67" s="76"/>
      <c r="AIW67" s="76"/>
      <c r="AIX67" s="76"/>
      <c r="AIY67" s="76"/>
      <c r="AIZ67" s="76"/>
      <c r="AJA67" s="76"/>
      <c r="AJB67" s="76"/>
      <c r="AJC67" s="76"/>
      <c r="AJD67" s="76"/>
      <c r="AJE67" s="76"/>
      <c r="AJF67" s="76"/>
      <c r="AJG67" s="76"/>
      <c r="AJH67" s="76"/>
      <c r="AJI67" s="76"/>
      <c r="AJJ67" s="76"/>
      <c r="AJK67" s="76"/>
      <c r="AJL67" s="76"/>
      <c r="AJM67" s="76"/>
      <c r="AJN67" s="76"/>
      <c r="AJO67" s="76"/>
      <c r="AJP67" s="76"/>
      <c r="AJQ67" s="76"/>
      <c r="AJR67" s="76"/>
      <c r="AJS67" s="76"/>
      <c r="AJT67" s="76"/>
      <c r="AJU67" s="76"/>
      <c r="AJV67" s="76"/>
      <c r="AJW67" s="76"/>
      <c r="AJX67" s="76"/>
      <c r="AJY67" s="76"/>
      <c r="AJZ67" s="76"/>
      <c r="AKA67" s="76"/>
      <c r="AKB67" s="76"/>
      <c r="AKC67" s="76"/>
      <c r="AKD67" s="76"/>
      <c r="AKE67" s="76"/>
      <c r="AKF67" s="76"/>
      <c r="AKG67" s="76"/>
      <c r="AKH67" s="76"/>
      <c r="AKI67" s="76"/>
      <c r="AKJ67" s="76"/>
      <c r="AKK67" s="76"/>
      <c r="AKL67" s="76"/>
      <c r="AKM67" s="76"/>
      <c r="AKN67" s="76"/>
      <c r="AKO67" s="76"/>
      <c r="AKP67" s="76"/>
      <c r="AKQ67" s="76"/>
      <c r="AKR67" s="76"/>
      <c r="AKS67" s="76"/>
      <c r="AKT67" s="76"/>
      <c r="AKU67" s="76"/>
      <c r="AKV67" s="76"/>
      <c r="AKW67" s="76"/>
      <c r="AKX67" s="76"/>
      <c r="AKY67" s="76"/>
      <c r="AKZ67" s="76"/>
      <c r="ALA67" s="76"/>
      <c r="ALB67" s="76"/>
      <c r="ALC67" s="76"/>
      <c r="ALD67" s="76"/>
      <c r="ALE67" s="76"/>
      <c r="ALF67" s="76"/>
      <c r="ALG67" s="76"/>
      <c r="ALH67" s="76"/>
      <c r="ALI67" s="76"/>
      <c r="ALJ67" s="76"/>
      <c r="ALK67" s="76"/>
      <c r="ALL67" s="76"/>
      <c r="ALM67" s="76"/>
      <c r="ALN67" s="76"/>
      <c r="ALO67" s="76"/>
      <c r="ALP67" s="76"/>
      <c r="ALQ67" s="76"/>
      <c r="ALR67" s="76"/>
      <c r="ALS67" s="76"/>
      <c r="ALT67" s="76"/>
      <c r="ALU67" s="76"/>
      <c r="ALV67" s="76"/>
      <c r="ALW67" s="76"/>
      <c r="ALX67" s="76"/>
      <c r="ALY67" s="76"/>
      <c r="ALZ67" s="76"/>
      <c r="AMA67" s="76"/>
      <c r="AMB67" s="76"/>
      <c r="AMC67" s="76"/>
      <c r="AMD67" s="76"/>
      <c r="AME67" s="76"/>
      <c r="AMF67" s="76"/>
      <c r="AMG67" s="76"/>
      <c r="AMH67" s="76"/>
      <c r="AMI67" s="76"/>
      <c r="AMJ67" s="76"/>
    </row>
    <row r="68" spans="1:1024" s="137" customFormat="1">
      <c r="A68" s="142"/>
      <c r="B68" s="129">
        <v>4233</v>
      </c>
      <c r="C68" s="130" t="s">
        <v>164</v>
      </c>
      <c r="D68" s="131">
        <v>10000</v>
      </c>
      <c r="E68" s="131">
        <v>0</v>
      </c>
      <c r="F68" s="132">
        <v>0</v>
      </c>
    </row>
    <row r="69" spans="1:1024" s="137" customFormat="1">
      <c r="A69" s="143"/>
      <c r="B69" s="144">
        <v>426</v>
      </c>
      <c r="C69" s="145" t="s">
        <v>237</v>
      </c>
      <c r="D69" s="123">
        <f>D70</f>
        <v>10000</v>
      </c>
      <c r="E69" s="123">
        <v>0</v>
      </c>
      <c r="F69" s="124">
        <v>0</v>
      </c>
    </row>
    <row r="70" spans="1:1024" s="137" customFormat="1">
      <c r="A70" s="143"/>
      <c r="B70" s="146">
        <v>4262</v>
      </c>
      <c r="C70" s="147" t="s">
        <v>164</v>
      </c>
      <c r="D70" s="131">
        <v>10000</v>
      </c>
      <c r="E70" s="131">
        <v>0</v>
      </c>
      <c r="F70" s="132">
        <v>0</v>
      </c>
    </row>
    <row r="71" spans="1:1024" s="84" customFormat="1">
      <c r="A71" s="161" t="s">
        <v>203</v>
      </c>
      <c r="B71" s="162"/>
      <c r="C71" s="163"/>
      <c r="D71" s="148">
        <f>D11</f>
        <v>700000</v>
      </c>
      <c r="E71" s="148">
        <f>E11</f>
        <v>16318.630000000001</v>
      </c>
      <c r="F71" s="149">
        <f>E71/D71</f>
        <v>2.3312328571428571E-2</v>
      </c>
    </row>
    <row r="72" spans="1:1024" ht="13.5">
      <c r="A72" s="100"/>
      <c r="B72" s="100"/>
      <c r="C72" s="100"/>
      <c r="D72" s="76"/>
      <c r="E72" s="76"/>
      <c r="F72" s="76"/>
    </row>
    <row r="73" spans="1:1024" ht="13.5">
      <c r="A73" s="100"/>
      <c r="B73" s="100"/>
      <c r="C73" s="100"/>
      <c r="D73" s="164" t="s">
        <v>238</v>
      </c>
      <c r="E73" s="164"/>
      <c r="F73" s="164"/>
    </row>
    <row r="74" spans="1:1024" ht="13.5">
      <c r="A74" s="100"/>
      <c r="B74" s="100"/>
      <c r="C74" s="100"/>
      <c r="D74" s="165" t="s">
        <v>180</v>
      </c>
      <c r="E74" s="165"/>
      <c r="F74" s="165"/>
    </row>
  </sheetData>
  <mergeCells count="12">
    <mergeCell ref="D74:F74"/>
    <mergeCell ref="A1:C1"/>
    <mergeCell ref="A6:C6"/>
    <mergeCell ref="A8:F8"/>
    <mergeCell ref="A10:C10"/>
    <mergeCell ref="A11:C11"/>
    <mergeCell ref="A12:C12"/>
    <mergeCell ref="A13:C13"/>
    <mergeCell ref="A14:C14"/>
    <mergeCell ref="A56:C56"/>
    <mergeCell ref="A71:C71"/>
    <mergeCell ref="D73:F73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polugodišnje Izvršenje</vt:lpstr>
      <vt:lpstr>vlastiti prihodi</vt:lpstr>
      <vt:lpstr>vlastiti rashodi</vt:lpstr>
      <vt:lpstr>'polugodišnje Izvršenje'!Print_Area</vt:lpstr>
      <vt:lpstr>'polugodišnje Izvršenje'!Print_Titles</vt:lpstr>
      <vt:lpstr>'vlastiti prihodi'!Print_Titles</vt:lpstr>
      <vt:lpstr>'vlastiti rashodi'!Print_Titles</vt:lpstr>
      <vt:lpstr>'vlastiti rashodi'!Print_Titles_0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Latinčić</dc:creator>
  <cp:lastModifiedBy>DarkoB</cp:lastModifiedBy>
  <cp:lastPrinted>2022-07-04T07:09:59Z</cp:lastPrinted>
  <dcterms:created xsi:type="dcterms:W3CDTF">2021-12-23T08:52:01Z</dcterms:created>
  <dcterms:modified xsi:type="dcterms:W3CDTF">2023-01-09T14:06:37Z</dcterms:modified>
</cp:coreProperties>
</file>